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Financial Sector\"/>
    </mc:Choice>
  </mc:AlternateContent>
  <xr:revisionPtr revIDLastSave="0" documentId="13_ncr:1_{1910C160-C1DC-43E3-B5AF-C4183EE8CF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3" r:id="rId2"/>
  </sheets>
  <definedNames>
    <definedName name="_xlnm._FilterDatabase" localSheetId="0" hidden="1">'Annual Financial Data'!#REF!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34" i="3" l="1"/>
  <c r="AF35" i="3"/>
  <c r="AF32" i="3" s="1"/>
  <c r="AF30" i="3"/>
  <c r="AF31" i="3"/>
  <c r="AF28" i="3"/>
  <c r="AF26" i="3"/>
  <c r="AF27" i="3"/>
  <c r="AF23" i="3"/>
  <c r="AF24" i="3"/>
  <c r="AF17" i="3"/>
  <c r="AF18" i="3"/>
  <c r="AF19" i="3"/>
  <c r="AF20" i="3"/>
  <c r="AF21" i="3"/>
  <c r="C35" i="3" l="1"/>
  <c r="C32" i="3" s="1"/>
  <c r="D35" i="3"/>
  <c r="D32" i="3" s="1"/>
  <c r="E35" i="3"/>
  <c r="E32" i="3" s="1"/>
  <c r="F35" i="3"/>
  <c r="F32" i="3" s="1"/>
  <c r="G35" i="3"/>
  <c r="H35" i="3"/>
  <c r="H32" i="3" s="1"/>
  <c r="I35" i="3"/>
  <c r="I32" i="3" s="1"/>
  <c r="J35" i="3"/>
  <c r="J32" i="3" s="1"/>
  <c r="K35" i="3"/>
  <c r="K32" i="3" s="1"/>
  <c r="L35" i="3"/>
  <c r="L32" i="3" s="1"/>
  <c r="M35" i="3"/>
  <c r="M32" i="3" s="1"/>
  <c r="N35" i="3"/>
  <c r="N32" i="3" s="1"/>
  <c r="O35" i="3"/>
  <c r="O32" i="3" s="1"/>
  <c r="P35" i="3"/>
  <c r="P32" i="3" s="1"/>
  <c r="Q35" i="3"/>
  <c r="Q32" i="3" s="1"/>
  <c r="R35" i="3"/>
  <c r="R32" i="3" s="1"/>
  <c r="S35" i="3"/>
  <c r="S32" i="3" s="1"/>
  <c r="T35" i="3"/>
  <c r="U35" i="3"/>
  <c r="V35" i="3"/>
  <c r="W35" i="3"/>
  <c r="X35" i="3"/>
  <c r="X32" i="3" s="1"/>
  <c r="Y35" i="3"/>
  <c r="Z35" i="3"/>
  <c r="AA35" i="3"/>
  <c r="AA32" i="3" s="1"/>
  <c r="AB35" i="3"/>
  <c r="AB32" i="3" s="1"/>
  <c r="AC35" i="3"/>
  <c r="AC32" i="3" s="1"/>
  <c r="AD35" i="3"/>
  <c r="AD32" i="3" s="1"/>
  <c r="AE35" i="3"/>
  <c r="AE32" i="3" s="1"/>
  <c r="AG35" i="3"/>
  <c r="AG32" i="3" s="1"/>
  <c r="AH35" i="3"/>
  <c r="AH32" i="3" s="1"/>
  <c r="AI35" i="3"/>
  <c r="AI32" i="3" s="1"/>
  <c r="AJ35" i="3"/>
  <c r="AK35" i="3"/>
  <c r="AL35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G34" i="3"/>
  <c r="AH34" i="3"/>
  <c r="AI34" i="3"/>
  <c r="AJ34" i="3"/>
  <c r="AK34" i="3"/>
  <c r="AL34" i="3"/>
  <c r="G32" i="3"/>
  <c r="T32" i="3"/>
  <c r="U32" i="3"/>
  <c r="V32" i="3"/>
  <c r="W32" i="3"/>
  <c r="Y32" i="3"/>
  <c r="Z32" i="3"/>
  <c r="AJ32" i="3"/>
  <c r="AK32" i="3"/>
  <c r="AL32" i="3"/>
  <c r="AK31" i="3"/>
  <c r="AJ31" i="3"/>
  <c r="AH31" i="3"/>
  <c r="AG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G30" i="3"/>
  <c r="AH30" i="3"/>
  <c r="AI30" i="3"/>
  <c r="AJ30" i="3"/>
  <c r="AK30" i="3"/>
  <c r="AL30" i="3"/>
  <c r="C28" i="3"/>
  <c r="E28" i="3"/>
  <c r="M28" i="3"/>
  <c r="O28" i="3"/>
  <c r="R28" i="3"/>
  <c r="W28" i="3"/>
  <c r="X28" i="3"/>
  <c r="Z28" i="3"/>
  <c r="AA28" i="3"/>
  <c r="AB28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G27" i="3"/>
  <c r="AH27" i="3"/>
  <c r="AI27" i="3"/>
  <c r="AJ27" i="3"/>
  <c r="AK27" i="3"/>
  <c r="AL27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G26" i="3"/>
  <c r="AH26" i="3"/>
  <c r="AI26" i="3"/>
  <c r="AJ26" i="3"/>
  <c r="AK26" i="3"/>
  <c r="AL26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G23" i="3"/>
  <c r="AH23" i="3"/>
  <c r="AI23" i="3"/>
  <c r="AJ23" i="3"/>
  <c r="AK23" i="3"/>
  <c r="AL23" i="3"/>
  <c r="C24" i="3" l="1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G24" i="3"/>
  <c r="AH24" i="3"/>
  <c r="AI24" i="3"/>
  <c r="AJ24" i="3"/>
  <c r="AK24" i="3"/>
  <c r="AL24" i="3"/>
  <c r="AG21" i="3" l="1"/>
  <c r="U21" i="3"/>
  <c r="V21" i="3"/>
  <c r="W21" i="3"/>
  <c r="X21" i="3"/>
  <c r="Y21" i="3"/>
  <c r="Z21" i="3"/>
  <c r="AA21" i="3"/>
  <c r="AB21" i="3"/>
  <c r="AC21" i="3"/>
  <c r="AD21" i="3"/>
  <c r="AE21" i="3"/>
  <c r="L21" i="3"/>
  <c r="M21" i="3"/>
  <c r="N21" i="3"/>
  <c r="O21" i="3"/>
  <c r="P21" i="3"/>
  <c r="Q21" i="3"/>
  <c r="R21" i="3"/>
  <c r="S21" i="3"/>
  <c r="T21" i="3"/>
  <c r="C21" i="3"/>
  <c r="D21" i="3"/>
  <c r="E21" i="3"/>
  <c r="F21" i="3"/>
  <c r="G21" i="3"/>
  <c r="H21" i="3"/>
  <c r="I21" i="3"/>
  <c r="J21" i="3"/>
  <c r="K21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G19" i="3"/>
  <c r="AH19" i="3"/>
  <c r="AI19" i="3"/>
  <c r="AJ19" i="3"/>
  <c r="AK19" i="3"/>
  <c r="AL19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G18" i="3"/>
  <c r="AH18" i="3"/>
  <c r="AI18" i="3"/>
  <c r="AJ18" i="3"/>
  <c r="AK18" i="3"/>
  <c r="AL18" i="3"/>
  <c r="B18" i="3"/>
  <c r="AG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AG20" i="3" l="1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8" i="3"/>
  <c r="B35" i="3" l="1"/>
  <c r="B34" i="3"/>
  <c r="B31" i="3" l="1"/>
  <c r="B30" i="3"/>
  <c r="B27" i="3" l="1"/>
  <c r="B26" i="3"/>
  <c r="B24" i="3"/>
  <c r="B23" i="3"/>
  <c r="B21" i="3"/>
  <c r="B19" i="3"/>
  <c r="B17" i="3" l="1"/>
  <c r="B32" i="3" l="1"/>
  <c r="B20" i="3"/>
</calcChain>
</file>

<file path=xl/sharedStrings.xml><?xml version="1.0" encoding="utf-8"?>
<sst xmlns="http://schemas.openxmlformats.org/spreadsheetml/2006/main" count="454" uniqueCount="309">
  <si>
    <t>AL-TAJAMOUAT FOR CATERING AND HOUSING CO PLC</t>
  </si>
  <si>
    <t>AL-TAJAMOUAT FOR TOURISTIC PROJECTS CO PLC</t>
  </si>
  <si>
    <t>ALSHAMEKHA FOR REALESTATE AND FINANCIAL INVESTMENTS</t>
  </si>
  <si>
    <t>AMAD INVESTMENT &amp; REAL ESTATE DEVELOPMENT</t>
  </si>
  <si>
    <t>ARAB PHOENIX HOLDINGS</t>
  </si>
  <si>
    <t>CONTEMPRO FOR HOUSING PROJECTS</t>
  </si>
  <si>
    <t>IHDATHIAT CO-ORDINATES</t>
  </si>
  <si>
    <t>INT'L ARABIAN DEVELOPMENT AND INVESTMENT TRADING CO.</t>
  </si>
  <si>
    <t>INVESTORS INDUSTRIAL AND PROPERTIES PLC</t>
  </si>
  <si>
    <t>JORDAN DECAPOLIS PROPERTIES</t>
  </si>
  <si>
    <t>JORDANIAN REALESTATE COMPANY FOR DEVELOPMENT</t>
  </si>
  <si>
    <t>METHAQ REAL ESTATE INVESTMENT</t>
  </si>
  <si>
    <t>REAL ESTATE DEVELOPMENT</t>
  </si>
  <si>
    <t>SPECIALIZED INVESTMENT COMPOUNDS</t>
  </si>
  <si>
    <t>SPECIALIZED JORDANIAN INVESTMENT</t>
  </si>
  <si>
    <t>THE REAL ESTATE &amp; INVESTMENT PORTFOLIO CO.</t>
  </si>
  <si>
    <t>UNION LAND DEVELOPMENT CORPORATION</t>
  </si>
  <si>
    <t>Net cash flows from (used in) operating activities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</si>
  <si>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</si>
  <si>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</si>
  <si>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</si>
  <si>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</si>
  <si>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Property, plant and equipment</t>
  </si>
  <si>
    <t>Investment property</t>
  </si>
  <si>
    <t>Intangible assets</t>
  </si>
  <si>
    <t>Investments in subsidiaries, joint ventures and associates</t>
  </si>
  <si>
    <t>Trade and other non-current receivables</t>
  </si>
  <si>
    <t>Non-current receivables due from related parties</t>
  </si>
  <si>
    <t>Deferred tax assets</t>
  </si>
  <si>
    <t>Financial assets at fair value through other comprehensive income</t>
  </si>
  <si>
    <t>Financial assets at amortized cost</t>
  </si>
  <si>
    <t>Derivative financial instruments</t>
  </si>
  <si>
    <t>Other non-current assets</t>
  </si>
  <si>
    <t>Long-term property under finance lease</t>
  </si>
  <si>
    <t>Projects under construction</t>
  </si>
  <si>
    <t>Total non-current assets</t>
  </si>
  <si>
    <t>Profit (loss), attributable to non-controlling interests</t>
  </si>
  <si>
    <t>Inventory property</t>
  </si>
  <si>
    <t>Trade and other current receivables</t>
  </si>
  <si>
    <t>Current receivables due from related parties</t>
  </si>
  <si>
    <t>Financial assets at fair value through profit or loss</t>
  </si>
  <si>
    <t>Other current assets</t>
  </si>
  <si>
    <t>Cash on hand and at banks</t>
  </si>
  <si>
    <t>Total</t>
  </si>
  <si>
    <t>Assets held for sale</t>
  </si>
  <si>
    <t>Total current assets</t>
  </si>
  <si>
    <t>Profit (loss), attributable to owners of parent</t>
  </si>
  <si>
    <t>Profit (loss)</t>
  </si>
  <si>
    <t>Profit (loss) from discontinued operations</t>
  </si>
  <si>
    <t>Profit (loss) from continuing operations</t>
  </si>
  <si>
    <t>Income tax expense</t>
  </si>
  <si>
    <t>Profit (loss) before tax from continuous operations</t>
  </si>
  <si>
    <t>Gains on investments in subsidiaries, joint ventures and associates</t>
  </si>
  <si>
    <t>Margin financing expenses</t>
  </si>
  <si>
    <t>Finance costs</t>
  </si>
  <si>
    <t>Finance income</t>
  </si>
  <si>
    <t>Net operating income</t>
  </si>
  <si>
    <t>Gains (losses) on financial assets carried at amortized cost</t>
  </si>
  <si>
    <t>Dividends on financial assets at fair value through other comprehensive income</t>
  </si>
  <si>
    <t>Gains (losses) on financial assets at fair value through profit or loss</t>
  </si>
  <si>
    <t>Other expenses</t>
  </si>
  <si>
    <t>Other income</t>
  </si>
  <si>
    <t>Selling, general and administrative expense</t>
  </si>
  <si>
    <t>Gross profit</t>
  </si>
  <si>
    <t>Total assets</t>
  </si>
  <si>
    <t>Paid-up capital</t>
  </si>
  <si>
    <t>Retained earnings</t>
  </si>
  <si>
    <t>Share premium</t>
  </si>
  <si>
    <t>Issuance discount</t>
  </si>
  <si>
    <t>Treasury shares</t>
  </si>
  <si>
    <t>Other equity interest</t>
  </si>
  <si>
    <t>Statutory reserve</t>
  </si>
  <si>
    <t>Voluntary reserve</t>
  </si>
  <si>
    <t>Public reserve</t>
  </si>
  <si>
    <t>Special reserve</t>
  </si>
  <si>
    <t>Fair value reserve</t>
  </si>
  <si>
    <t>Reserve of cash flow hedges</t>
  </si>
  <si>
    <t>Other reserves</t>
  </si>
  <si>
    <t>Total equity attributable to owners of parent</t>
  </si>
  <si>
    <t>Non-controlling interests</t>
  </si>
  <si>
    <t>Total equity</t>
  </si>
  <si>
    <t>Non-current provisions</t>
  </si>
  <si>
    <t>Non-current borrowings</t>
  </si>
  <si>
    <t>Trade and other non-current payables</t>
  </si>
  <si>
    <t>Non-current payables to related parties</t>
  </si>
  <si>
    <t>Deferred tax liabilities</t>
  </si>
  <si>
    <t>Long-term commitments from contract under finance lease</t>
  </si>
  <si>
    <t>Other non-current liabilities</t>
  </si>
  <si>
    <t>Total non-current liabilities</t>
  </si>
  <si>
    <t>Trade and other current payables</t>
  </si>
  <si>
    <t>Current payables to related parties</t>
  </si>
  <si>
    <t>Current provisions</t>
  </si>
  <si>
    <t>Bank overdrafts</t>
  </si>
  <si>
    <t>Current borrowings</t>
  </si>
  <si>
    <t>Margin financing liabilities</t>
  </si>
  <si>
    <t>Income tax provision</t>
  </si>
  <si>
    <t>Other current liabilities</t>
  </si>
  <si>
    <t>Short-term commitments from contract under finance lease</t>
  </si>
  <si>
    <t>Liabilities directly associated with assets classified as held for sale</t>
  </si>
  <si>
    <t>Total current liabilities</t>
  </si>
  <si>
    <t>Total liabilities</t>
  </si>
  <si>
    <t>Total equity and liabilities</t>
  </si>
  <si>
    <t>Revenue</t>
  </si>
  <si>
    <t>Cost of sales</t>
  </si>
  <si>
    <t>AD-DULAYL INDUSTRIAL PARK &amp; REAL ESTATE COMPANY P.L.C</t>
  </si>
  <si>
    <t>AL-SALHIAH INVESTMENT AND REAL ESTATE DEVELOPMENT</t>
  </si>
  <si>
    <t>AL-TAHDITH FOR REAL ESTATE INVESTMENTS COMPANY</t>
  </si>
  <si>
    <t>ALENTKAEYA FOR INVESTMENT&amp;REALESTATE DEVELOPMENT COMPANY PLC</t>
  </si>
  <si>
    <t>AMOUN INTERNATIONAL FOR INVESTMENTS</t>
  </si>
  <si>
    <t>AMWAJ PROPERTIES</t>
  </si>
  <si>
    <t>ARAB COMPANY FOR INVESTMENT PROJECTS</t>
  </si>
  <si>
    <t>ARAB INVESTORS UNION CO. FOR REAL ESTATES DEVELOPING</t>
  </si>
  <si>
    <t>COMPREHENSIVE LAND DEVELOPMENT AND INVESTMENT</t>
  </si>
  <si>
    <t>DEERA INVESTMENT &amp; REAL ESTATE DEVELOPMENT CO</t>
  </si>
  <si>
    <t>HIGH PERFORMANCE REAL ESTATE INVESTMENTS</t>
  </si>
  <si>
    <t>JORDAN INTERNATIONAL INVESTMENT CO.</t>
  </si>
  <si>
    <t>JORDAN MASAKEN FOR LAND &amp; INDUSTRIAL DEVELOPMENT PROJECTS</t>
  </si>
  <si>
    <t>LATENT ENERGIES FOR INVESTMENTS</t>
  </si>
  <si>
    <t>NOOR CAPITAL MARKTS FOR DIVERSIFIED INVESTMENTS</t>
  </si>
  <si>
    <t>SHIRA REAL ESTATE DEVELOPMENT &amp; INVESTMENTS</t>
  </si>
  <si>
    <t>THE PROFESSIONAL COMPANY FOR REAL ESTATE INVESTMENT AND HOUSING</t>
  </si>
  <si>
    <t>التجمعات الاستثمارية المتخصصة</t>
  </si>
  <si>
    <t>التجمعات لخدمات التغذية والاسكان</t>
  </si>
  <si>
    <t>التجمعات للمشاريع السياحية</t>
  </si>
  <si>
    <t>الشامخة للاستثمارات العقارية والمالية</t>
  </si>
  <si>
    <t>عمد للاستثمار والتنمية العقارية</t>
  </si>
  <si>
    <t>فينيكس العربية القابضة</t>
  </si>
  <si>
    <t>المعاصرون للمشاريع الاسكانية</t>
  </si>
  <si>
    <t>الإحداثيات العقارية</t>
  </si>
  <si>
    <t>الانماء العربية للتجارة والاستثمارات العالمية</t>
  </si>
  <si>
    <t>المستثمرون الصناعية والعقارية المساهمة العامة</t>
  </si>
  <si>
    <t>الأردن ديكابولس للأملاك</t>
  </si>
  <si>
    <t>العقارية الأردنية للتنمية</t>
  </si>
  <si>
    <t>ميثاق للاستثمارات العقارية</t>
  </si>
  <si>
    <t>تطوير العقارات</t>
  </si>
  <si>
    <t>الأردنية للاستثمارات المتخصصة</t>
  </si>
  <si>
    <t>المحفظة العقارية الاستثمارية</t>
  </si>
  <si>
    <t>الاتحاد لتطوير الاراضي</t>
  </si>
  <si>
    <t>مجمع الضليل الصناعي العقاري</t>
  </si>
  <si>
    <t>الصالحية للإستثمار والتطوير العقاري</t>
  </si>
  <si>
    <t>التحديث للاستثمارات العقارية</t>
  </si>
  <si>
    <t>الانتقائية للاستثمار والتطوير العقاري</t>
  </si>
  <si>
    <t>عمون الدولية للاستثمارات المتعددة</t>
  </si>
  <si>
    <t>أمواج العقارية</t>
  </si>
  <si>
    <t>العربية للمشاريع الاستثمارية</t>
  </si>
  <si>
    <t>اتحاد المستثمرون العرب للتطوير العقاري</t>
  </si>
  <si>
    <t>المتكاملة لتطوير الاراضي والاستثمار</t>
  </si>
  <si>
    <t>الديرة للاستثمار والتطوير العقاري</t>
  </si>
  <si>
    <t>الكفاءة للاستثمارات العقارية</t>
  </si>
  <si>
    <t>الأردن الدولية للاستثمار</t>
  </si>
  <si>
    <t>مساكن الأردن لتطوير الأراضي والمشاريع الصناعية</t>
  </si>
  <si>
    <t>نور كابيتال ماركتس للإستثمارات المتعددة</t>
  </si>
  <si>
    <t>المهنية للاستثمارات العقارية والإسكان</t>
  </si>
  <si>
    <t>الطاقات الكامنة للاستثمارات</t>
  </si>
  <si>
    <t>الشراع للتطوير العقاري والاستثمارات</t>
  </si>
  <si>
    <t>Statement of financial position</t>
  </si>
  <si>
    <t>Income statement</t>
  </si>
  <si>
    <t>Statement of cash flows</t>
  </si>
  <si>
    <t>قائمة التدفقات النقدية</t>
  </si>
  <si>
    <t>قائمة الدخل</t>
  </si>
  <si>
    <t>قائمة المركز المالي</t>
  </si>
  <si>
    <t>Trading Information in the Regular Market</t>
  </si>
  <si>
    <t>Par Value / Share (JD)</t>
  </si>
  <si>
    <t>Closing Price (JD)</t>
  </si>
  <si>
    <t>Value Traded (JD)</t>
  </si>
  <si>
    <t>No. of Shares Traded</t>
  </si>
  <si>
    <t>No. of Transactions</t>
  </si>
  <si>
    <t>No. of Subscribed Shares</t>
  </si>
  <si>
    <t>Market Capitalization (JD)</t>
  </si>
  <si>
    <t>Fiscal Year Ended</t>
  </si>
  <si>
    <t>Financial Ratios</t>
  </si>
  <si>
    <t>Turnover Ratio %</t>
  </si>
  <si>
    <t>Book Value Per Share (JD)</t>
  </si>
  <si>
    <t>Price Earnings Ratio (Times)</t>
  </si>
  <si>
    <t>Price to Book Value (Times)</t>
  </si>
  <si>
    <t>Return on Assets %</t>
  </si>
  <si>
    <t>Return on Equity %</t>
  </si>
  <si>
    <t>Equity Ratio %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</si>
  <si>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</si>
  <si>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</si>
  <si>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</si>
  <si>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</si>
  <si>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</si>
  <si>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</si>
  <si>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معلومات التداول في السوق النظامي</t>
  </si>
  <si>
    <t>(القيمة الاسمية للسهم (دينار</t>
  </si>
  <si>
    <t>(سعر الاغلاق (دينار</t>
  </si>
  <si>
    <t>(حجم التداول (دينار</t>
  </si>
  <si>
    <t>عدد الأسهم المتداولة</t>
  </si>
  <si>
    <t>عدد العقود المنفذة</t>
  </si>
  <si>
    <t xml:space="preserve">عدد الأسهم المكتتب بها </t>
  </si>
  <si>
    <t>(القيمة السوقية (دينار</t>
  </si>
  <si>
    <t>تاريخ انتهاء السنة المالية</t>
  </si>
  <si>
    <t xml:space="preserve">النسب المالية </t>
  </si>
  <si>
    <t>% معدل دوران السهم</t>
  </si>
  <si>
    <t>(عائد السهم الواحد (دينار</t>
  </si>
  <si>
    <t>(القيمة السوقية الى العائد (مرة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</si>
  <si>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</si>
  <si>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</si>
  <si>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</si>
  <si>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</si>
  <si>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-</t>
  </si>
  <si>
    <t xml:space="preserve">(القيمة الدفترية للسهم الواحد (دينار </t>
  </si>
  <si>
    <t>(القيمة السوقية الى القيمة الدفترية (مرة</t>
  </si>
  <si>
    <t>Earnings Per Share (JD)</t>
  </si>
  <si>
    <t>Debt Ratio%</t>
  </si>
  <si>
    <t xml:space="preserve">(رأس المال العامل (دينار </t>
  </si>
  <si>
    <t xml:space="preserve">(نسبة التداول (مرة </t>
  </si>
  <si>
    <t xml:space="preserve">(معدل دوران رأس المال العامل (مرة </t>
  </si>
  <si>
    <t>(معدل دوران الموجودات الثابتة (مرة</t>
  </si>
  <si>
    <t>(معدل دوران الموجودات (مرة</t>
  </si>
  <si>
    <t>(معدل تغطية الفوائد (مرة</t>
  </si>
  <si>
    <t>NOOR ASSETS MANAGEMENT AND LEASING CO.</t>
  </si>
  <si>
    <t>النور للتأجير وإدارة العقارات</t>
  </si>
  <si>
    <t>الممتلكات والآلات والمعدات</t>
  </si>
  <si>
    <t>الاستثمارات العقارية</t>
  </si>
  <si>
    <t>موجودات غير ملموسة</t>
  </si>
  <si>
    <t>الاستثمارات في الشركات التابعة والمشاريع المشتركة والشركات الحليفة</t>
  </si>
  <si>
    <t>الذمم التجارية والذمم الأخرى المدينة غير المتداولة</t>
  </si>
  <si>
    <t>الذمم المدينة غير المتداولة المستحقة من أطراف ذات علاقة</t>
  </si>
  <si>
    <t>الموجودات الضريبية المؤجلة</t>
  </si>
  <si>
    <t>موجودات مالية بالقيمة العادلة من خلال الدخل الشامل الاخر</t>
  </si>
  <si>
    <t>موجودات مالية بالتكلفة المطفأة</t>
  </si>
  <si>
    <t>أدوات مالية - مشتقات</t>
  </si>
  <si>
    <t>مشاريع تحت التنفيذ</t>
  </si>
  <si>
    <t>موجودات أخرى غير متداولة</t>
  </si>
  <si>
    <t>الجزء غير المتداول من الممتلكات بموجب عقد استئجار تمويلي</t>
  </si>
  <si>
    <t>مجموع الموجودات غير المتداولة</t>
  </si>
  <si>
    <t>المخزون</t>
  </si>
  <si>
    <t>الذمم التجارية والذمم الأخرى المدينة المتداولة</t>
  </si>
  <si>
    <t>الذمم المدينة المتداولة المستحقة من أطراف ذات علاقة</t>
  </si>
  <si>
    <t>موجودات مالية بالقيمة العادلة من خلال قائمة الدخل</t>
  </si>
  <si>
    <t>موجودات أخرى متداولة</t>
  </si>
  <si>
    <t>النقد في الصندوق ولدى البنوك</t>
  </si>
  <si>
    <t>المجموع</t>
  </si>
  <si>
    <t>موجودات معدة للبيع</t>
  </si>
  <si>
    <t>مجموع الموجودات المتداولة</t>
  </si>
  <si>
    <t>مجموع الموجودات</t>
  </si>
  <si>
    <t>رأس المال المدفوع</t>
  </si>
  <si>
    <t>أرباح مدورة</t>
  </si>
  <si>
    <t>علاوة إصدار</t>
  </si>
  <si>
    <t>خصم إصدار</t>
  </si>
  <si>
    <t>أسهم الخزينة</t>
  </si>
  <si>
    <t>حصص ملكية أخرى</t>
  </si>
  <si>
    <t>احتياطي اجباري</t>
  </si>
  <si>
    <t>إحتياطي اختياري</t>
  </si>
  <si>
    <t>احتياطي عام</t>
  </si>
  <si>
    <t>إحتياطي خاص</t>
  </si>
  <si>
    <t>احتياطي القيمة العادلة</t>
  </si>
  <si>
    <t>احتياطي تحوطات التدفقات النقدية</t>
  </si>
  <si>
    <t>احتياطيات أخرى</t>
  </si>
  <si>
    <t>مجموع حقوق الملكية المنسوبة إلى مالكي الشركة الأم</t>
  </si>
  <si>
    <t>حقوق غير المسيطرين</t>
  </si>
  <si>
    <t>مجموع حقوق الملكية</t>
  </si>
  <si>
    <t>المخصصات غير المتداولة</t>
  </si>
  <si>
    <t>القروض غير المتداولة</t>
  </si>
  <si>
    <t>الذمم التجارية والذمم الأخرى الدائنة غير المتداولة</t>
  </si>
  <si>
    <t>الذمم الدائنة غير المتداولة المستحقة إلى أطراف ذات علاقة</t>
  </si>
  <si>
    <t>مطلوبات ضريبية مؤجلة</t>
  </si>
  <si>
    <t>مطلوبات الغير متداولة من عقد استئجار تمويلي</t>
  </si>
  <si>
    <t>مطلوبات غير متداولة أخرى</t>
  </si>
  <si>
    <t>مجموع المطلوبات غير المتداولة</t>
  </si>
  <si>
    <t>الذمم التجارية والذمم الاخرى الدائنة المتداولة</t>
  </si>
  <si>
    <t>الذمم الدائنة المتداولة المستحقة إلى الأطراف ذات العلاقة</t>
  </si>
  <si>
    <t>المخصصات المتداولة</t>
  </si>
  <si>
    <t>البنوك الدائنة</t>
  </si>
  <si>
    <t>القروض المتداولة</t>
  </si>
  <si>
    <t>ذمم التمويل على الهامش</t>
  </si>
  <si>
    <t>مخصص ضريبة دخل</t>
  </si>
  <si>
    <t>مطلوبات متداولة أخرى</t>
  </si>
  <si>
    <t>المطلوبات المتداولة من عقد استئجار تمويلي</t>
  </si>
  <si>
    <t>المطلوبات المرتبطة مباشرة بالموجودات المعدة للبيع</t>
  </si>
  <si>
    <t>مجموع المطلوبات المتداولة</t>
  </si>
  <si>
    <t>مجموع المطلوبات</t>
  </si>
  <si>
    <t>مجموع المطلوبات وحقوق الملكية</t>
  </si>
  <si>
    <t>الإيرادات</t>
  </si>
  <si>
    <t>الكلفة</t>
  </si>
  <si>
    <t>مجمل الربح</t>
  </si>
  <si>
    <t>مصاريف البيع والمصاريف الإدارية والعمومية</t>
  </si>
  <si>
    <t>الإيرادات الأخرى</t>
  </si>
  <si>
    <t>مصاريف اخرى</t>
  </si>
  <si>
    <t>أرباح (خسائر) موجودات مالية بالقيمة العادلة من خلال قائمة الدخل</t>
  </si>
  <si>
    <t>توزيعات نقدية من موجودات مالية بالقيمة العادلة من خلال الدخل الشامل الآخر</t>
  </si>
  <si>
    <t>أرباح (خسائر) موجودات مالية بالتكلفة المطفأة</t>
  </si>
  <si>
    <t>صافي الايرادات التشغيلية</t>
  </si>
  <si>
    <t>الايرادات التمويلية</t>
  </si>
  <si>
    <t>تكاليف التمويل</t>
  </si>
  <si>
    <t>مصاريف التمويل على الهامش</t>
  </si>
  <si>
    <t>أرباح استثمارات في الشركات التابعة والحليفة والمشاريع المشتركة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</si>
  <si>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</si>
  <si>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</si>
  <si>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</si>
  <si>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</si>
  <si>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</si>
  <si>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</si>
  <si>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</si>
  <si>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التدفقات النقدية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</si>
  <si>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</si>
  <si>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</si>
  <si>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النقد والنقد المعادل في بداية الفترة</t>
  </si>
  <si>
    <t>النقد والنقد المعادل في نهاية الفترة</t>
  </si>
  <si>
    <t>Annual Financial Data for the Year 2023</t>
  </si>
  <si>
    <t>البيانات المالية السنوية لعام 2023</t>
  </si>
  <si>
    <t xml:space="preserve"> اثر تغيرات أسعار الصرف على النقد والنقد المعادل</t>
  </si>
  <si>
    <t>بيت المال للادخار والاستثمار للاسكان</t>
  </si>
  <si>
    <t>BEIT AL-MAL SAVING&amp;INVESTMENT FOR HOUSING</t>
  </si>
  <si>
    <t>الموارد للتنمية والاستثمار</t>
  </si>
  <si>
    <t>RESOURCES COMPANY FOR DEVELOPMENT &amp; INVESTMENT PLC</t>
  </si>
  <si>
    <t>Effect of exchange rate changes on 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</si>
</sst>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readingOrder="2"/>
    </xf>
    <xf numFmtId="0" fontId="0" fillId="0" borderId="0" xfId="0" applyAlignment="1">
      <alignment readingOrder="2"/>
    </xf>
    <xf numFmtId="0" fontId="1" fillId="0" borderId="0" xfId="0" applyFont="1"/>
    <xf numFmtId="0" fontId="0" fillId="2" borderId="1" xfId="0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0" borderId="0" xfId="0" applyFont="1"/>
    <xf numFmtId="0" fontId="4" fillId="0" borderId="5" xfId="0" applyFont="1" applyBorder="1" applyAlignment="1">
      <alignment horizontal="center" wrapText="1"/>
    </xf>
    <xf numFmtId="14" fontId="4" fillId="0" borderId="5" xfId="0" applyNumberFormat="1" applyFont="1" applyBorder="1" applyAlignment="1">
      <alignment horizontal="center" wrapText="1"/>
    </xf>
    <xf numFmtId="0" fontId="4" fillId="0" borderId="0" xfId="0" applyFont="1"/>
    <xf numFmtId="0" fontId="1" fillId="2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2" fontId="4" fillId="0" borderId="4" xfId="0" applyNumberFormat="1" applyFont="1" applyBorder="1" applyAlignment="1">
      <alignment horizontal="center" wrapText="1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right" readingOrder="1"/>
    </xf>
    <xf numFmtId="0" fontId="4" fillId="0" borderId="12" xfId="0" applyFont="1" applyFill="1" applyBorder="1"/>
    <xf numFmtId="2" fontId="4" fillId="0" borderId="5" xfId="0" applyNumberFormat="1" applyFont="1" applyBorder="1" applyAlignment="1">
      <alignment horizontal="center" wrapText="1"/>
    </xf>
    <xf numFmtId="2" fontId="0" fillId="0" borderId="0" xfId="0" applyNumberFormat="1"/>
    <xf numFmtId="0" fontId="4" fillId="0" borderId="11" xfId="0" applyFont="1" applyFill="1" applyBorder="1" applyAlignment="1">
      <alignment horizontal="right" readingOrder="2"/>
    </xf>
    <xf numFmtId="164" fontId="4" fillId="0" borderId="5" xfId="0" applyNumberFormat="1" applyFont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readingOrder="2"/>
    </xf>
    <xf numFmtId="0" fontId="0" fillId="0" borderId="0" xfId="0" applyFill="1"/>
    <xf numFmtId="3" fontId="0" fillId="0" borderId="1" xfId="0" applyNumberFormat="1" applyFill="1" applyBorder="1" applyAlignment="1">
      <alignment horizontal="center" vertical="center"/>
    </xf>
    <xf numFmtId="2" fontId="4" fillId="0" borderId="0" xfId="0" applyNumberFormat="1" applyFont="1"/>
    <xf numFmtId="0" fontId="0" fillId="0" borderId="13" xfId="0" applyFill="1" applyBorder="1" applyAlignment="1">
      <alignment horizontal="center" vertic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41</xdr:col>
      <xdr:colOff>32105</xdr:colOff>
      <xdr:row>2</xdr:row>
      <xdr:rowOff>142875</xdr:rowOff>
    </xdr:to>
    <xdr:pic>
      <xdr:nvPicPr>
        <xdr:cNvPr id="1050" name="Picture 1">
          <a:extLst>
            <a:ext uri="{FF2B5EF4-FFF2-40B4-BE49-F238E27FC236}">
              <a16:creationId xmlns:a16="http://schemas.microsoft.com/office/drawing/2014/main" id="{57EC39C8-29C6-487D-8979-5EF38D4A3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7203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AM108"/>
  <sheetViews>
    <sheetView tabSelected="1" zoomScaleNormal="100" workbookViewId="0">
      <selection activeCell="A5" sqref="A5"/>
    </sheetView>
  </sheetViews>
  <sheetFormatPr defaultRowHeight="12.75" x14ac:dyDescent="0.2"/>
  <cols>
    <col min="1" max="1" width="72.7109375" customWidth="1"/>
    <col min="2" max="38" width="15.7109375" customWidth="1"/>
    <col min="39" max="39" width="59.7109375" style="4" customWidth="1"/>
  </cols>
  <sheetData>
    <row r="7" spans="1:39" ht="15" x14ac:dyDescent="0.25">
      <c r="A7" s="15" t="s">
        <v>301</v>
      </c>
      <c r="AM7" s="15" t="s">
        <v>302</v>
      </c>
    </row>
    <row r="9" spans="1:39" ht="38.25" x14ac:dyDescent="0.2">
      <c r="A9" s="35"/>
      <c r="B9" s="34" t="s">
        <v>138</v>
      </c>
      <c r="C9" s="6" t="s">
        <v>140</v>
      </c>
      <c r="D9" s="6" t="s">
        <v>122</v>
      </c>
      <c r="E9" s="6" t="s">
        <v>123</v>
      </c>
      <c r="F9" s="6" t="s">
        <v>141</v>
      </c>
      <c r="G9" s="6" t="s">
        <v>124</v>
      </c>
      <c r="H9" s="6" t="s">
        <v>125</v>
      </c>
      <c r="I9" s="6" t="s">
        <v>142</v>
      </c>
      <c r="J9" s="6" t="s">
        <v>144</v>
      </c>
      <c r="K9" s="6" t="s">
        <v>145</v>
      </c>
      <c r="L9" s="6" t="s">
        <v>126</v>
      </c>
      <c r="M9" s="6" t="s">
        <v>146</v>
      </c>
      <c r="N9" s="6" t="s">
        <v>127</v>
      </c>
      <c r="O9" s="6" t="s">
        <v>147</v>
      </c>
      <c r="P9" s="6" t="s">
        <v>148</v>
      </c>
      <c r="Q9" s="6" t="s">
        <v>128</v>
      </c>
      <c r="R9" s="6" t="s">
        <v>129</v>
      </c>
      <c r="S9" s="6" t="s">
        <v>131</v>
      </c>
      <c r="T9" s="6" t="s">
        <v>149</v>
      </c>
      <c r="U9" s="6" t="s">
        <v>150</v>
      </c>
      <c r="V9" s="6" t="s">
        <v>132</v>
      </c>
      <c r="W9" s="6" t="s">
        <v>153</v>
      </c>
      <c r="X9" s="6" t="s">
        <v>133</v>
      </c>
      <c r="Y9" s="6" t="s">
        <v>151</v>
      </c>
      <c r="Z9" s="6" t="s">
        <v>134</v>
      </c>
      <c r="AA9" s="6" t="s">
        <v>154</v>
      </c>
      <c r="AB9" s="6" t="s">
        <v>121</v>
      </c>
      <c r="AC9" s="6" t="s">
        <v>135</v>
      </c>
      <c r="AD9" s="6" t="s">
        <v>152</v>
      </c>
      <c r="AE9" s="6" t="s">
        <v>136</v>
      </c>
      <c r="AF9" s="6" t="s">
        <v>137</v>
      </c>
      <c r="AG9" s="6" t="s">
        <v>143</v>
      </c>
      <c r="AH9" s="6" t="s">
        <v>213</v>
      </c>
      <c r="AI9" s="6" t="s">
        <v>139</v>
      </c>
      <c r="AJ9" s="6" t="s">
        <v>130</v>
      </c>
      <c r="AK9" s="6" t="s">
        <v>304</v>
      </c>
      <c r="AL9" s="6" t="s">
        <v>306</v>
      </c>
      <c r="AM9" s="35"/>
    </row>
    <row r="10" spans="1:39" ht="89.25" x14ac:dyDescent="0.2">
      <c r="A10" s="36"/>
      <c r="B10" s="34" t="s">
        <v>104</v>
      </c>
      <c r="C10" s="6" t="s">
        <v>106</v>
      </c>
      <c r="D10" s="6" t="s">
        <v>0</v>
      </c>
      <c r="E10" s="6" t="s">
        <v>1</v>
      </c>
      <c r="F10" s="6" t="s">
        <v>107</v>
      </c>
      <c r="G10" s="6" t="s">
        <v>2</v>
      </c>
      <c r="H10" s="6" t="s">
        <v>3</v>
      </c>
      <c r="I10" s="6" t="s">
        <v>108</v>
      </c>
      <c r="J10" s="6" t="s">
        <v>110</v>
      </c>
      <c r="K10" s="6" t="s">
        <v>111</v>
      </c>
      <c r="L10" s="6" t="s">
        <v>4</v>
      </c>
      <c r="M10" s="6" t="s">
        <v>112</v>
      </c>
      <c r="N10" s="6" t="s">
        <v>5</v>
      </c>
      <c r="O10" s="6" t="s">
        <v>113</v>
      </c>
      <c r="P10" s="6" t="s">
        <v>114</v>
      </c>
      <c r="Q10" s="6" t="s">
        <v>6</v>
      </c>
      <c r="R10" s="6" t="s">
        <v>7</v>
      </c>
      <c r="S10" s="6" t="s">
        <v>9</v>
      </c>
      <c r="T10" s="6" t="s">
        <v>115</v>
      </c>
      <c r="U10" s="6" t="s">
        <v>116</v>
      </c>
      <c r="V10" s="6" t="s">
        <v>10</v>
      </c>
      <c r="W10" s="6" t="s">
        <v>117</v>
      </c>
      <c r="X10" s="6" t="s">
        <v>11</v>
      </c>
      <c r="Y10" s="6" t="s">
        <v>118</v>
      </c>
      <c r="Z10" s="6" t="s">
        <v>12</v>
      </c>
      <c r="AA10" s="6" t="s">
        <v>119</v>
      </c>
      <c r="AB10" s="6" t="s">
        <v>13</v>
      </c>
      <c r="AC10" s="6" t="s">
        <v>14</v>
      </c>
      <c r="AD10" s="6" t="s">
        <v>120</v>
      </c>
      <c r="AE10" s="6" t="s">
        <v>15</v>
      </c>
      <c r="AF10" s="6" t="s">
        <v>16</v>
      </c>
      <c r="AG10" s="6" t="s">
        <v>109</v>
      </c>
      <c r="AH10" s="6" t="s">
        <v>212</v>
      </c>
      <c r="AI10" s="6" t="s">
        <v>105</v>
      </c>
      <c r="AJ10" s="6" t="s">
        <v>8</v>
      </c>
      <c r="AK10" s="6" t="s">
        <v>305</v>
      </c>
      <c r="AL10" s="6" t="s">
        <v>307</v>
      </c>
      <c r="AM10" s="36"/>
    </row>
    <row r="11" spans="1:39" ht="15" customHeight="1" x14ac:dyDescent="0.2">
      <c r="A11" s="37"/>
      <c r="B11" s="34">
        <v>141106</v>
      </c>
      <c r="C11" s="6">
        <v>131265</v>
      </c>
      <c r="D11" s="6">
        <v>131076</v>
      </c>
      <c r="E11" s="6">
        <v>131019</v>
      </c>
      <c r="F11" s="6">
        <v>131287</v>
      </c>
      <c r="G11" s="6">
        <v>131011</v>
      </c>
      <c r="H11" s="6">
        <v>131234</v>
      </c>
      <c r="I11" s="6">
        <v>131285</v>
      </c>
      <c r="J11" s="6">
        <v>141003</v>
      </c>
      <c r="K11" s="6">
        <v>131247</v>
      </c>
      <c r="L11" s="6">
        <v>131239</v>
      </c>
      <c r="M11" s="6">
        <v>141036</v>
      </c>
      <c r="N11" s="6">
        <v>131241</v>
      </c>
      <c r="O11" s="6">
        <v>131255</v>
      </c>
      <c r="P11" s="6">
        <v>131246</v>
      </c>
      <c r="Q11" s="6">
        <v>131236</v>
      </c>
      <c r="R11" s="6">
        <v>131225</v>
      </c>
      <c r="S11" s="6">
        <v>131017</v>
      </c>
      <c r="T11" s="6">
        <v>131253</v>
      </c>
      <c r="U11" s="6">
        <v>131284</v>
      </c>
      <c r="V11" s="6">
        <v>131229</v>
      </c>
      <c r="W11" s="6">
        <v>141015</v>
      </c>
      <c r="X11" s="6">
        <v>131240</v>
      </c>
      <c r="Y11" s="6">
        <v>131245</v>
      </c>
      <c r="Z11" s="6">
        <v>131087</v>
      </c>
      <c r="AA11" s="6">
        <v>131278</v>
      </c>
      <c r="AB11" s="6">
        <v>131077</v>
      </c>
      <c r="AC11" s="6">
        <v>131086</v>
      </c>
      <c r="AD11" s="6">
        <v>131270</v>
      </c>
      <c r="AE11" s="6">
        <v>131101</v>
      </c>
      <c r="AF11" s="6">
        <v>131073</v>
      </c>
      <c r="AG11" s="6">
        <v>131281</v>
      </c>
      <c r="AH11" s="6">
        <v>141081</v>
      </c>
      <c r="AI11" s="6">
        <v>141202</v>
      </c>
      <c r="AJ11" s="6">
        <v>131217</v>
      </c>
      <c r="AK11" s="6">
        <v>111027</v>
      </c>
      <c r="AL11" s="6">
        <v>131027</v>
      </c>
      <c r="AM11" s="37"/>
    </row>
    <row r="13" spans="1:39" x14ac:dyDescent="0.2">
      <c r="A13" s="5" t="s">
        <v>155</v>
      </c>
      <c r="AM13" s="5" t="s">
        <v>160</v>
      </c>
    </row>
    <row r="14" spans="1:39" x14ac:dyDescent="0.2">
      <c r="A14" s="1" t="s">
        <v>22</v>
      </c>
      <c r="B14" s="8">
        <v>98082</v>
      </c>
      <c r="C14" s="8">
        <v>1504003</v>
      </c>
      <c r="D14" s="8">
        <v>438912</v>
      </c>
      <c r="E14" s="8">
        <v>19499</v>
      </c>
      <c r="F14" s="8">
        <v>1</v>
      </c>
      <c r="G14" s="8">
        <v>98199</v>
      </c>
      <c r="H14" s="8">
        <v>371283</v>
      </c>
      <c r="I14" s="8">
        <v>5495548</v>
      </c>
      <c r="J14" s="8">
        <v>760</v>
      </c>
      <c r="K14" s="8">
        <v>1377</v>
      </c>
      <c r="L14" s="8">
        <v>9949</v>
      </c>
      <c r="M14" s="8">
        <v>90614</v>
      </c>
      <c r="N14" s="8">
        <v>11713</v>
      </c>
      <c r="O14" s="8">
        <v>19669356</v>
      </c>
      <c r="P14" s="8">
        <v>146</v>
      </c>
      <c r="Q14" s="8">
        <v>0</v>
      </c>
      <c r="R14" s="8">
        <v>81560</v>
      </c>
      <c r="S14" s="8">
        <v>18772</v>
      </c>
      <c r="T14" s="8">
        <v>26300</v>
      </c>
      <c r="U14" s="8">
        <v>1964</v>
      </c>
      <c r="V14" s="8">
        <v>4623245</v>
      </c>
      <c r="W14" s="8">
        <v>2665011</v>
      </c>
      <c r="X14" s="8">
        <v>186344</v>
      </c>
      <c r="Y14" s="8">
        <v>912</v>
      </c>
      <c r="Z14" s="8">
        <v>39239</v>
      </c>
      <c r="AA14" s="8">
        <v>19670589</v>
      </c>
      <c r="AB14" s="8">
        <v>216132</v>
      </c>
      <c r="AC14" s="8">
        <v>58</v>
      </c>
      <c r="AD14" s="8">
        <v>51048</v>
      </c>
      <c r="AE14" s="8">
        <v>1</v>
      </c>
      <c r="AF14" s="8">
        <v>2194470</v>
      </c>
      <c r="AG14" s="8">
        <v>4</v>
      </c>
      <c r="AH14" s="8">
        <v>568690</v>
      </c>
      <c r="AI14" s="8">
        <v>0</v>
      </c>
      <c r="AJ14" s="8">
        <v>2468415</v>
      </c>
      <c r="AK14" s="8">
        <v>103815</v>
      </c>
      <c r="AL14" s="8">
        <v>0</v>
      </c>
      <c r="AM14" s="3" t="s">
        <v>214</v>
      </c>
    </row>
    <row r="15" spans="1:39" x14ac:dyDescent="0.2">
      <c r="A15" s="1" t="s">
        <v>23</v>
      </c>
      <c r="B15" s="8">
        <v>39132408</v>
      </c>
      <c r="C15" s="8">
        <v>3652</v>
      </c>
      <c r="D15" s="8">
        <v>4123328</v>
      </c>
      <c r="E15" s="8">
        <v>112616060</v>
      </c>
      <c r="F15" s="8">
        <v>1129522</v>
      </c>
      <c r="G15" s="8">
        <v>543718</v>
      </c>
      <c r="H15" s="8">
        <v>2965420</v>
      </c>
      <c r="I15" s="8">
        <v>866203</v>
      </c>
      <c r="J15" s="8">
        <v>2185847</v>
      </c>
      <c r="K15" s="8">
        <v>2184763</v>
      </c>
      <c r="L15" s="8">
        <v>19618355</v>
      </c>
      <c r="M15" s="8">
        <v>0</v>
      </c>
      <c r="N15" s="8">
        <v>216891</v>
      </c>
      <c r="O15" s="8">
        <v>9054835</v>
      </c>
      <c r="P15" s="8">
        <v>7532996</v>
      </c>
      <c r="Q15" s="8">
        <v>3227199</v>
      </c>
      <c r="R15" s="8">
        <v>1941110</v>
      </c>
      <c r="S15" s="8">
        <v>19122747</v>
      </c>
      <c r="T15" s="8">
        <v>7395313</v>
      </c>
      <c r="U15" s="8">
        <v>6911611</v>
      </c>
      <c r="V15" s="8">
        <v>0</v>
      </c>
      <c r="W15" s="8">
        <v>0</v>
      </c>
      <c r="X15" s="8">
        <v>5813421</v>
      </c>
      <c r="Y15" s="8">
        <v>0</v>
      </c>
      <c r="Z15" s="8">
        <v>16071130</v>
      </c>
      <c r="AA15" s="8">
        <v>32676229</v>
      </c>
      <c r="AB15" s="8">
        <v>10364964</v>
      </c>
      <c r="AC15" s="8">
        <v>0</v>
      </c>
      <c r="AD15" s="8">
        <v>0</v>
      </c>
      <c r="AE15" s="8">
        <v>4766909</v>
      </c>
      <c r="AF15" s="8">
        <v>37235729</v>
      </c>
      <c r="AG15" s="8">
        <v>0</v>
      </c>
      <c r="AH15" s="8">
        <v>0</v>
      </c>
      <c r="AI15" s="8">
        <v>0</v>
      </c>
      <c r="AJ15" s="8">
        <v>0</v>
      </c>
      <c r="AK15" s="8">
        <v>15165543</v>
      </c>
      <c r="AL15" s="8">
        <v>1994062</v>
      </c>
      <c r="AM15" s="3" t="s">
        <v>215</v>
      </c>
    </row>
    <row r="16" spans="1:39" x14ac:dyDescent="0.2">
      <c r="A16" s="1" t="s">
        <v>24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2366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82500</v>
      </c>
      <c r="P16" s="8">
        <v>0</v>
      </c>
      <c r="Q16" s="8">
        <v>0</v>
      </c>
      <c r="R16" s="8">
        <v>0</v>
      </c>
      <c r="S16" s="8">
        <v>696670</v>
      </c>
      <c r="T16" s="8">
        <v>0</v>
      </c>
      <c r="U16" s="8">
        <v>0</v>
      </c>
      <c r="V16" s="8">
        <v>0</v>
      </c>
      <c r="W16" s="8">
        <v>266</v>
      </c>
      <c r="X16" s="8">
        <v>0</v>
      </c>
      <c r="Y16" s="8">
        <v>0</v>
      </c>
      <c r="Z16" s="8">
        <v>0</v>
      </c>
      <c r="AA16" s="8">
        <v>82500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3" t="s">
        <v>216</v>
      </c>
    </row>
    <row r="17" spans="1:39" x14ac:dyDescent="0.2">
      <c r="A17" s="1" t="s">
        <v>25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2061</v>
      </c>
      <c r="M17" s="8">
        <v>1113514</v>
      </c>
      <c r="N17" s="8">
        <v>0</v>
      </c>
      <c r="O17" s="8">
        <v>0</v>
      </c>
      <c r="P17" s="8">
        <v>579507</v>
      </c>
      <c r="Q17" s="8">
        <v>0</v>
      </c>
      <c r="R17" s="8">
        <v>0</v>
      </c>
      <c r="S17" s="8">
        <v>2888692</v>
      </c>
      <c r="T17" s="8">
        <v>0</v>
      </c>
      <c r="U17" s="8">
        <v>1</v>
      </c>
      <c r="V17" s="8">
        <v>9332</v>
      </c>
      <c r="W17" s="8">
        <v>0</v>
      </c>
      <c r="X17" s="8">
        <v>0</v>
      </c>
      <c r="Y17" s="8">
        <v>0</v>
      </c>
      <c r="Z17" s="8">
        <v>1225050</v>
      </c>
      <c r="AA17" s="8">
        <v>0</v>
      </c>
      <c r="AB17" s="8">
        <v>0</v>
      </c>
      <c r="AC17" s="8">
        <v>665326</v>
      </c>
      <c r="AD17" s="8">
        <v>5355396</v>
      </c>
      <c r="AE17" s="8">
        <v>0</v>
      </c>
      <c r="AF17" s="8">
        <v>0</v>
      </c>
      <c r="AG17" s="8">
        <v>8312090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  <c r="AM17" s="3" t="s">
        <v>217</v>
      </c>
    </row>
    <row r="18" spans="1:39" x14ac:dyDescent="0.2">
      <c r="A18" s="2" t="s">
        <v>26</v>
      </c>
      <c r="B18" s="8">
        <v>6304704</v>
      </c>
      <c r="C18" s="8">
        <v>0</v>
      </c>
      <c r="D18" s="8">
        <v>0</v>
      </c>
      <c r="E18" s="8">
        <v>110740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35754</v>
      </c>
      <c r="P18" s="8">
        <v>0</v>
      </c>
      <c r="Q18" s="8">
        <v>0</v>
      </c>
      <c r="R18" s="8">
        <v>4164987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35754</v>
      </c>
      <c r="AB18" s="8">
        <v>0</v>
      </c>
      <c r="AC18" s="8">
        <v>0</v>
      </c>
      <c r="AD18" s="8">
        <v>1396198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3" t="s">
        <v>218</v>
      </c>
    </row>
    <row r="19" spans="1:39" x14ac:dyDescent="0.2">
      <c r="A19" s="2" t="s">
        <v>27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482254</v>
      </c>
      <c r="V19" s="8">
        <v>0</v>
      </c>
      <c r="W19" s="8">
        <v>0</v>
      </c>
      <c r="X19" s="8">
        <v>0</v>
      </c>
      <c r="Y19" s="8">
        <v>1251355</v>
      </c>
      <c r="Z19" s="8">
        <v>10386546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3" t="s">
        <v>219</v>
      </c>
    </row>
    <row r="20" spans="1:39" x14ac:dyDescent="0.2">
      <c r="A20" s="2" t="s">
        <v>28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456987</v>
      </c>
      <c r="N20" s="8">
        <v>2630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112380</v>
      </c>
      <c r="U20" s="8">
        <v>0</v>
      </c>
      <c r="V20" s="8">
        <v>0</v>
      </c>
      <c r="W20" s="8">
        <v>0</v>
      </c>
      <c r="X20" s="8">
        <v>101822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3" t="s">
        <v>220</v>
      </c>
    </row>
    <row r="21" spans="1:39" x14ac:dyDescent="0.2">
      <c r="A21" s="2" t="s">
        <v>29</v>
      </c>
      <c r="B21" s="8">
        <v>278580</v>
      </c>
      <c r="C21" s="8">
        <v>88009</v>
      </c>
      <c r="D21" s="8">
        <v>526826</v>
      </c>
      <c r="E21" s="8">
        <v>0</v>
      </c>
      <c r="F21" s="8">
        <v>0</v>
      </c>
      <c r="G21" s="8">
        <v>140403</v>
      </c>
      <c r="H21" s="8">
        <v>0</v>
      </c>
      <c r="I21" s="8">
        <v>0</v>
      </c>
      <c r="J21" s="8">
        <v>703026</v>
      </c>
      <c r="K21" s="8">
        <v>0</v>
      </c>
      <c r="L21" s="8">
        <v>4000</v>
      </c>
      <c r="M21" s="8">
        <v>605024</v>
      </c>
      <c r="N21" s="8">
        <v>0</v>
      </c>
      <c r="O21" s="8">
        <v>63651</v>
      </c>
      <c r="P21" s="8">
        <v>19500</v>
      </c>
      <c r="Q21" s="8">
        <v>3201</v>
      </c>
      <c r="R21" s="8">
        <v>0</v>
      </c>
      <c r="S21" s="8">
        <v>3503711</v>
      </c>
      <c r="T21" s="8">
        <v>121998</v>
      </c>
      <c r="U21" s="8">
        <v>32374</v>
      </c>
      <c r="V21" s="8">
        <v>9262595</v>
      </c>
      <c r="W21" s="8">
        <v>1223980</v>
      </c>
      <c r="X21" s="8">
        <v>0</v>
      </c>
      <c r="Y21" s="8">
        <v>0</v>
      </c>
      <c r="Z21" s="8">
        <v>2369707</v>
      </c>
      <c r="AA21" s="8">
        <v>1301823</v>
      </c>
      <c r="AB21" s="8">
        <v>1644520</v>
      </c>
      <c r="AC21" s="8">
        <v>0</v>
      </c>
      <c r="AD21" s="8">
        <v>0</v>
      </c>
      <c r="AE21" s="8">
        <v>1627997</v>
      </c>
      <c r="AF21" s="8">
        <v>1438523</v>
      </c>
      <c r="AG21" s="8">
        <v>0</v>
      </c>
      <c r="AH21" s="8">
        <v>0</v>
      </c>
      <c r="AI21" s="8">
        <v>0</v>
      </c>
      <c r="AJ21" s="8">
        <v>0</v>
      </c>
      <c r="AK21" s="8">
        <v>4531271</v>
      </c>
      <c r="AL21" s="8">
        <v>2334889</v>
      </c>
      <c r="AM21" s="3" t="s">
        <v>221</v>
      </c>
    </row>
    <row r="22" spans="1:39" x14ac:dyDescent="0.2">
      <c r="A22" s="2" t="s">
        <v>30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250364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3" t="s">
        <v>222</v>
      </c>
    </row>
    <row r="23" spans="1:39" x14ac:dyDescent="0.2">
      <c r="A23" s="2" t="s">
        <v>31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3805780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3" t="s">
        <v>223</v>
      </c>
    </row>
    <row r="24" spans="1:39" x14ac:dyDescent="0.2">
      <c r="A24" s="2" t="s">
        <v>34</v>
      </c>
      <c r="B24" s="8">
        <v>0</v>
      </c>
      <c r="C24" s="8">
        <v>0</v>
      </c>
      <c r="D24" s="8">
        <v>1368723</v>
      </c>
      <c r="E24" s="8">
        <v>0</v>
      </c>
      <c r="F24" s="8">
        <v>0</v>
      </c>
      <c r="G24" s="8">
        <v>1221865</v>
      </c>
      <c r="H24" s="8">
        <v>0</v>
      </c>
      <c r="I24" s="8">
        <v>0</v>
      </c>
      <c r="J24" s="8">
        <v>0</v>
      </c>
      <c r="K24" s="8">
        <v>0</v>
      </c>
      <c r="L24" s="8">
        <v>35366790</v>
      </c>
      <c r="M24" s="8">
        <v>0</v>
      </c>
      <c r="N24" s="8">
        <v>3322877</v>
      </c>
      <c r="O24" s="8">
        <v>17467498</v>
      </c>
      <c r="P24" s="8">
        <v>0</v>
      </c>
      <c r="Q24" s="8">
        <v>0</v>
      </c>
      <c r="R24" s="8">
        <v>0</v>
      </c>
      <c r="S24" s="8">
        <v>18164136</v>
      </c>
      <c r="T24" s="8">
        <v>0</v>
      </c>
      <c r="U24" s="8">
        <v>0</v>
      </c>
      <c r="V24" s="8">
        <v>5490</v>
      </c>
      <c r="W24" s="8">
        <v>0</v>
      </c>
      <c r="X24" s="8">
        <v>0</v>
      </c>
      <c r="Y24" s="8">
        <v>0</v>
      </c>
      <c r="Z24" s="8">
        <v>0</v>
      </c>
      <c r="AA24" s="8">
        <v>17467498</v>
      </c>
      <c r="AB24" s="8">
        <v>716139</v>
      </c>
      <c r="AC24" s="8">
        <v>0</v>
      </c>
      <c r="AD24" s="8">
        <v>0</v>
      </c>
      <c r="AE24" s="8">
        <v>0</v>
      </c>
      <c r="AF24" s="8">
        <v>3114712</v>
      </c>
      <c r="AG24" s="8">
        <v>0</v>
      </c>
      <c r="AH24" s="8">
        <v>0</v>
      </c>
      <c r="AI24" s="8">
        <v>0</v>
      </c>
      <c r="AJ24" s="8">
        <v>0</v>
      </c>
      <c r="AK24" s="8">
        <v>700332</v>
      </c>
      <c r="AL24" s="8">
        <v>0</v>
      </c>
      <c r="AM24" s="3" t="s">
        <v>224</v>
      </c>
    </row>
    <row r="25" spans="1:39" x14ac:dyDescent="0.2">
      <c r="A25" s="2" t="s">
        <v>32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3553667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2583071</v>
      </c>
      <c r="AL25" s="8">
        <v>0</v>
      </c>
      <c r="AM25" s="3" t="s">
        <v>225</v>
      </c>
    </row>
    <row r="26" spans="1:39" x14ac:dyDescent="0.2">
      <c r="A26" s="2" t="s">
        <v>33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14242296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3" t="s">
        <v>226</v>
      </c>
    </row>
    <row r="27" spans="1:39" x14ac:dyDescent="0.2">
      <c r="A27" s="2" t="s">
        <v>35</v>
      </c>
      <c r="B27" s="8">
        <v>45813774</v>
      </c>
      <c r="C27" s="8">
        <v>1595664</v>
      </c>
      <c r="D27" s="8">
        <v>6457789</v>
      </c>
      <c r="E27" s="8">
        <v>112746299</v>
      </c>
      <c r="F27" s="8">
        <v>1129523</v>
      </c>
      <c r="G27" s="8">
        <v>2004185</v>
      </c>
      <c r="H27" s="8">
        <v>3336703</v>
      </c>
      <c r="I27" s="8">
        <v>6364117</v>
      </c>
      <c r="J27" s="8">
        <v>2889633</v>
      </c>
      <c r="K27" s="8">
        <v>2186140</v>
      </c>
      <c r="L27" s="8">
        <v>55001155</v>
      </c>
      <c r="M27" s="8">
        <v>5819806</v>
      </c>
      <c r="N27" s="8">
        <v>3554111</v>
      </c>
      <c r="O27" s="8">
        <v>60615890</v>
      </c>
      <c r="P27" s="8">
        <v>8132149</v>
      </c>
      <c r="Q27" s="8">
        <v>3230400</v>
      </c>
      <c r="R27" s="8">
        <v>6187657</v>
      </c>
      <c r="S27" s="8">
        <v>44394728</v>
      </c>
      <c r="T27" s="8">
        <v>7655991</v>
      </c>
      <c r="U27" s="8">
        <v>7428204</v>
      </c>
      <c r="V27" s="8">
        <v>13900662</v>
      </c>
      <c r="W27" s="8">
        <v>3889257</v>
      </c>
      <c r="X27" s="8">
        <v>6101587</v>
      </c>
      <c r="Y27" s="8">
        <v>1252267</v>
      </c>
      <c r="Z27" s="8">
        <v>33897452</v>
      </c>
      <c r="AA27" s="8">
        <v>71234393</v>
      </c>
      <c r="AB27" s="8">
        <v>12941755</v>
      </c>
      <c r="AC27" s="8">
        <v>665384</v>
      </c>
      <c r="AD27" s="8">
        <v>6802642</v>
      </c>
      <c r="AE27" s="8">
        <v>6645271</v>
      </c>
      <c r="AF27" s="8">
        <v>0</v>
      </c>
      <c r="AG27" s="8">
        <v>8312094</v>
      </c>
      <c r="AH27" s="8">
        <v>568690</v>
      </c>
      <c r="AI27" s="8">
        <v>0</v>
      </c>
      <c r="AJ27" s="8">
        <v>2468415</v>
      </c>
      <c r="AK27" s="8">
        <v>23084032</v>
      </c>
      <c r="AL27" s="8">
        <v>4328951</v>
      </c>
      <c r="AM27" s="3" t="s">
        <v>227</v>
      </c>
    </row>
    <row r="28" spans="1:39" x14ac:dyDescent="0.2">
      <c r="A28" s="2" t="s">
        <v>37</v>
      </c>
      <c r="B28" s="8">
        <v>0</v>
      </c>
      <c r="C28" s="8">
        <v>0</v>
      </c>
      <c r="D28" s="8">
        <v>108516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6694151</v>
      </c>
      <c r="M28" s="8">
        <v>2984721</v>
      </c>
      <c r="N28" s="8">
        <v>0</v>
      </c>
      <c r="O28" s="8">
        <v>245743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245743</v>
      </c>
      <c r="AB28" s="8">
        <v>0</v>
      </c>
      <c r="AC28" s="8">
        <v>0</v>
      </c>
      <c r="AD28" s="8">
        <v>0</v>
      </c>
      <c r="AE28" s="8">
        <v>0</v>
      </c>
      <c r="AF28" s="8">
        <v>43983434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3" t="s">
        <v>228</v>
      </c>
    </row>
    <row r="29" spans="1:39" x14ac:dyDescent="0.2">
      <c r="A29" s="2" t="s">
        <v>38</v>
      </c>
      <c r="B29" s="8">
        <v>1205081</v>
      </c>
      <c r="C29" s="8">
        <v>179023</v>
      </c>
      <c r="D29" s="8">
        <v>1457441</v>
      </c>
      <c r="E29" s="8">
        <v>4788144</v>
      </c>
      <c r="F29" s="8">
        <v>0</v>
      </c>
      <c r="G29" s="8">
        <v>16618</v>
      </c>
      <c r="H29" s="8">
        <v>117500</v>
      </c>
      <c r="I29" s="8">
        <v>1337</v>
      </c>
      <c r="J29" s="8">
        <v>466389</v>
      </c>
      <c r="K29" s="8">
        <v>2355</v>
      </c>
      <c r="L29" s="8">
        <v>348712</v>
      </c>
      <c r="M29" s="8">
        <v>265148</v>
      </c>
      <c r="N29" s="8">
        <v>129884</v>
      </c>
      <c r="O29" s="8">
        <v>1255188</v>
      </c>
      <c r="P29" s="8">
        <v>311561</v>
      </c>
      <c r="Q29" s="8">
        <v>0</v>
      </c>
      <c r="R29" s="8">
        <v>0</v>
      </c>
      <c r="S29" s="8">
        <v>328433</v>
      </c>
      <c r="T29" s="8">
        <v>43461</v>
      </c>
      <c r="U29" s="8">
        <v>2353</v>
      </c>
      <c r="V29" s="8">
        <v>332425</v>
      </c>
      <c r="W29" s="8">
        <v>167788</v>
      </c>
      <c r="X29" s="8">
        <v>54937</v>
      </c>
      <c r="Y29" s="8">
        <v>0</v>
      </c>
      <c r="Z29" s="8">
        <v>92947</v>
      </c>
      <c r="AA29" s="8">
        <v>2906986</v>
      </c>
      <c r="AB29" s="8">
        <v>2000337</v>
      </c>
      <c r="AC29" s="8">
        <v>802</v>
      </c>
      <c r="AD29" s="8">
        <v>1451132</v>
      </c>
      <c r="AE29" s="8">
        <v>14778</v>
      </c>
      <c r="AF29" s="8">
        <v>392711</v>
      </c>
      <c r="AG29" s="8">
        <v>19</v>
      </c>
      <c r="AH29" s="8">
        <v>0</v>
      </c>
      <c r="AI29" s="8">
        <v>0</v>
      </c>
      <c r="AJ29" s="8">
        <v>39569066</v>
      </c>
      <c r="AK29" s="8">
        <v>386251</v>
      </c>
      <c r="AL29" s="8">
        <v>18736</v>
      </c>
      <c r="AM29" s="3" t="s">
        <v>229</v>
      </c>
    </row>
    <row r="30" spans="1:39" x14ac:dyDescent="0.2">
      <c r="A30" s="2" t="s">
        <v>39</v>
      </c>
      <c r="B30" s="8">
        <v>0</v>
      </c>
      <c r="C30" s="8">
        <v>148236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210001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6436</v>
      </c>
      <c r="AE30" s="8">
        <v>0</v>
      </c>
      <c r="AF30" s="8">
        <v>16575302</v>
      </c>
      <c r="AG30" s="8">
        <v>0</v>
      </c>
      <c r="AH30" s="8">
        <v>0</v>
      </c>
      <c r="AI30" s="8">
        <v>0</v>
      </c>
      <c r="AJ30" s="8">
        <v>0</v>
      </c>
      <c r="AK30" s="8">
        <v>10785861</v>
      </c>
      <c r="AL30" s="8">
        <v>0</v>
      </c>
      <c r="AM30" s="3" t="s">
        <v>230</v>
      </c>
    </row>
    <row r="31" spans="1:39" x14ac:dyDescent="0.2">
      <c r="A31" s="2" t="s">
        <v>40</v>
      </c>
      <c r="B31" s="8">
        <v>0</v>
      </c>
      <c r="C31" s="8">
        <v>0</v>
      </c>
      <c r="D31" s="8">
        <v>70214</v>
      </c>
      <c r="E31" s="8">
        <v>0</v>
      </c>
      <c r="F31" s="8">
        <v>0</v>
      </c>
      <c r="G31" s="8">
        <v>0</v>
      </c>
      <c r="H31" s="8">
        <v>3247855</v>
      </c>
      <c r="I31" s="8">
        <v>335769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877815</v>
      </c>
      <c r="U31" s="8">
        <v>34100</v>
      </c>
      <c r="V31" s="8">
        <v>0</v>
      </c>
      <c r="W31" s="8">
        <v>0</v>
      </c>
      <c r="X31" s="8">
        <v>0</v>
      </c>
      <c r="Y31" s="8">
        <v>0</v>
      </c>
      <c r="Z31" s="8">
        <v>2396929</v>
      </c>
      <c r="AA31" s="8">
        <v>0</v>
      </c>
      <c r="AB31" s="8">
        <v>0</v>
      </c>
      <c r="AC31" s="8">
        <v>66156</v>
      </c>
      <c r="AD31" s="8">
        <v>2232508</v>
      </c>
      <c r="AE31" s="8">
        <v>301359</v>
      </c>
      <c r="AF31" s="8">
        <v>0</v>
      </c>
      <c r="AG31" s="8">
        <v>0</v>
      </c>
      <c r="AH31" s="8">
        <v>0</v>
      </c>
      <c r="AI31" s="8">
        <v>0</v>
      </c>
      <c r="AJ31" s="8">
        <v>610192</v>
      </c>
      <c r="AK31" s="8">
        <v>0</v>
      </c>
      <c r="AL31" s="8">
        <v>0</v>
      </c>
      <c r="AM31" s="3" t="s">
        <v>231</v>
      </c>
    </row>
    <row r="32" spans="1:39" x14ac:dyDescent="0.2">
      <c r="A32" s="2" t="s">
        <v>41</v>
      </c>
      <c r="B32" s="8">
        <v>680897</v>
      </c>
      <c r="C32" s="8">
        <v>12570</v>
      </c>
      <c r="D32" s="8">
        <v>227340</v>
      </c>
      <c r="E32" s="8">
        <v>669716</v>
      </c>
      <c r="F32" s="8">
        <v>0</v>
      </c>
      <c r="G32" s="8">
        <v>40455</v>
      </c>
      <c r="H32" s="8">
        <v>1500</v>
      </c>
      <c r="I32" s="8">
        <v>68333</v>
      </c>
      <c r="J32" s="8">
        <v>55920</v>
      </c>
      <c r="K32" s="8">
        <v>5100</v>
      </c>
      <c r="L32" s="8">
        <v>362504</v>
      </c>
      <c r="M32" s="8">
        <v>23207</v>
      </c>
      <c r="N32" s="8">
        <v>55155</v>
      </c>
      <c r="O32" s="8">
        <v>1628234</v>
      </c>
      <c r="P32" s="8">
        <v>0</v>
      </c>
      <c r="Q32" s="8">
        <v>6373</v>
      </c>
      <c r="R32" s="8">
        <v>3140</v>
      </c>
      <c r="S32" s="8">
        <v>0</v>
      </c>
      <c r="T32" s="8">
        <v>0</v>
      </c>
      <c r="U32" s="8">
        <v>199899</v>
      </c>
      <c r="V32" s="8">
        <v>1780084</v>
      </c>
      <c r="W32" s="8">
        <v>40626</v>
      </c>
      <c r="X32" s="8">
        <v>7268</v>
      </c>
      <c r="Y32" s="8">
        <v>12018</v>
      </c>
      <c r="Z32" s="8">
        <v>0</v>
      </c>
      <c r="AA32" s="8">
        <v>0</v>
      </c>
      <c r="AB32" s="8">
        <v>446163</v>
      </c>
      <c r="AC32" s="8">
        <v>187068</v>
      </c>
      <c r="AD32" s="8">
        <v>80119</v>
      </c>
      <c r="AE32" s="8">
        <v>32715</v>
      </c>
      <c r="AF32" s="8">
        <v>306194</v>
      </c>
      <c r="AG32" s="8">
        <v>11080</v>
      </c>
      <c r="AH32" s="8">
        <v>125925</v>
      </c>
      <c r="AI32" s="8">
        <v>197181</v>
      </c>
      <c r="AJ32" s="8">
        <v>27373</v>
      </c>
      <c r="AK32" s="8">
        <v>1979236</v>
      </c>
      <c r="AL32" s="8">
        <v>0</v>
      </c>
      <c r="AM32" s="3" t="s">
        <v>232</v>
      </c>
    </row>
    <row r="33" spans="1:39" x14ac:dyDescent="0.2">
      <c r="A33" s="2" t="s">
        <v>42</v>
      </c>
      <c r="B33" s="8">
        <v>1243493</v>
      </c>
      <c r="C33" s="8">
        <v>5493</v>
      </c>
      <c r="D33" s="8">
        <v>34729</v>
      </c>
      <c r="E33" s="8">
        <v>7037651</v>
      </c>
      <c r="F33" s="8">
        <v>225508</v>
      </c>
      <c r="G33" s="8">
        <v>6141</v>
      </c>
      <c r="H33" s="8">
        <v>1065849</v>
      </c>
      <c r="I33" s="8">
        <v>303669</v>
      </c>
      <c r="J33" s="8">
        <v>164249</v>
      </c>
      <c r="K33" s="8">
        <v>48314</v>
      </c>
      <c r="L33" s="8">
        <v>44467</v>
      </c>
      <c r="M33" s="8">
        <v>1858661</v>
      </c>
      <c r="N33" s="8">
        <v>3085541</v>
      </c>
      <c r="O33" s="8">
        <v>104286</v>
      </c>
      <c r="P33" s="8">
        <v>68131</v>
      </c>
      <c r="Q33" s="8">
        <v>1326</v>
      </c>
      <c r="R33" s="8">
        <v>11020</v>
      </c>
      <c r="S33" s="8">
        <v>1383172</v>
      </c>
      <c r="T33" s="8">
        <v>704972</v>
      </c>
      <c r="U33" s="8">
        <v>724392</v>
      </c>
      <c r="V33" s="8">
        <v>5465369</v>
      </c>
      <c r="W33" s="8">
        <v>268638</v>
      </c>
      <c r="X33" s="8">
        <v>33763</v>
      </c>
      <c r="Y33" s="8">
        <v>164414</v>
      </c>
      <c r="Z33" s="8">
        <v>34378</v>
      </c>
      <c r="AA33" s="8">
        <v>106288</v>
      </c>
      <c r="AB33" s="8">
        <v>78129</v>
      </c>
      <c r="AC33" s="8">
        <v>401362</v>
      </c>
      <c r="AD33" s="8">
        <v>2145460</v>
      </c>
      <c r="AE33" s="8">
        <v>666961</v>
      </c>
      <c r="AF33" s="8">
        <v>791363</v>
      </c>
      <c r="AG33" s="8">
        <v>2874</v>
      </c>
      <c r="AH33" s="8">
        <v>613657</v>
      </c>
      <c r="AI33" s="8">
        <v>16507</v>
      </c>
      <c r="AJ33" s="8">
        <v>73620</v>
      </c>
      <c r="AK33" s="8">
        <v>10213</v>
      </c>
      <c r="AL33" s="8">
        <v>0</v>
      </c>
      <c r="AM33" s="3" t="s">
        <v>233</v>
      </c>
    </row>
    <row r="34" spans="1:39" x14ac:dyDescent="0.2">
      <c r="A34" s="2" t="s">
        <v>43</v>
      </c>
      <c r="B34" s="8">
        <v>3129471</v>
      </c>
      <c r="C34" s="8">
        <v>345322</v>
      </c>
      <c r="D34" s="8">
        <v>1898240</v>
      </c>
      <c r="E34" s="8">
        <v>12495511</v>
      </c>
      <c r="F34" s="8">
        <v>225508</v>
      </c>
      <c r="G34" s="8">
        <v>63214</v>
      </c>
      <c r="H34" s="8">
        <v>4432704</v>
      </c>
      <c r="I34" s="8">
        <v>709108</v>
      </c>
      <c r="J34" s="8">
        <v>686558</v>
      </c>
      <c r="K34" s="8">
        <v>55769</v>
      </c>
      <c r="L34" s="8">
        <v>7449834</v>
      </c>
      <c r="M34" s="8">
        <v>5131737</v>
      </c>
      <c r="N34" s="8">
        <v>3270580</v>
      </c>
      <c r="O34" s="8">
        <v>3233451</v>
      </c>
      <c r="P34" s="8">
        <v>379692</v>
      </c>
      <c r="Q34" s="8">
        <v>7699</v>
      </c>
      <c r="R34" s="8">
        <v>14160</v>
      </c>
      <c r="S34" s="8">
        <v>1711605</v>
      </c>
      <c r="T34" s="8">
        <v>1626248</v>
      </c>
      <c r="U34" s="8">
        <v>960744</v>
      </c>
      <c r="V34" s="8">
        <v>7787879</v>
      </c>
      <c r="W34" s="8">
        <v>477052</v>
      </c>
      <c r="X34" s="8">
        <v>95968</v>
      </c>
      <c r="Y34" s="8">
        <v>176432</v>
      </c>
      <c r="Z34" s="8">
        <v>2524254</v>
      </c>
      <c r="AA34" s="8">
        <v>3259017</v>
      </c>
      <c r="AB34" s="8">
        <v>2524629</v>
      </c>
      <c r="AC34" s="8">
        <v>655388</v>
      </c>
      <c r="AD34" s="8">
        <v>5915655</v>
      </c>
      <c r="AE34" s="8">
        <v>1015813</v>
      </c>
      <c r="AF34" s="8">
        <v>18065570</v>
      </c>
      <c r="AG34" s="8">
        <v>13973</v>
      </c>
      <c r="AH34" s="8">
        <v>739582</v>
      </c>
      <c r="AI34" s="8">
        <v>213688</v>
      </c>
      <c r="AJ34" s="8">
        <v>40280251</v>
      </c>
      <c r="AK34" s="8">
        <v>13161561</v>
      </c>
      <c r="AL34" s="8">
        <v>18736</v>
      </c>
      <c r="AM34" s="3" t="s">
        <v>234</v>
      </c>
    </row>
    <row r="35" spans="1:39" x14ac:dyDescent="0.2">
      <c r="A35" s="2" t="s">
        <v>44</v>
      </c>
      <c r="B35" s="8">
        <v>0</v>
      </c>
      <c r="C35" s="8">
        <v>0</v>
      </c>
      <c r="D35" s="8">
        <v>0</v>
      </c>
      <c r="E35" s="8">
        <v>135966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433558</v>
      </c>
      <c r="O35" s="8">
        <v>9136589</v>
      </c>
      <c r="P35" s="8">
        <v>0</v>
      </c>
      <c r="Q35" s="8">
        <v>0</v>
      </c>
      <c r="R35" s="8">
        <v>0</v>
      </c>
      <c r="S35" s="8">
        <v>33058044</v>
      </c>
      <c r="T35" s="8">
        <v>0</v>
      </c>
      <c r="U35" s="8">
        <v>0</v>
      </c>
      <c r="V35" s="8">
        <v>15194765</v>
      </c>
      <c r="W35" s="8">
        <v>0</v>
      </c>
      <c r="X35" s="8">
        <v>4193189</v>
      </c>
      <c r="Y35" s="8">
        <v>0</v>
      </c>
      <c r="Z35" s="8">
        <v>11468135</v>
      </c>
      <c r="AA35" s="8">
        <v>0</v>
      </c>
      <c r="AB35" s="8">
        <v>0</v>
      </c>
      <c r="AC35" s="8">
        <v>0</v>
      </c>
      <c r="AD35" s="8">
        <v>22690094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3" t="s">
        <v>235</v>
      </c>
    </row>
    <row r="36" spans="1:39" x14ac:dyDescent="0.2">
      <c r="A36" s="2" t="s">
        <v>45</v>
      </c>
      <c r="B36" s="8">
        <v>3129471</v>
      </c>
      <c r="C36" s="8">
        <v>345322</v>
      </c>
      <c r="D36" s="8">
        <v>1898240</v>
      </c>
      <c r="E36" s="8">
        <v>12631477</v>
      </c>
      <c r="F36" s="8">
        <v>225508</v>
      </c>
      <c r="G36" s="8">
        <v>63214</v>
      </c>
      <c r="H36" s="8">
        <v>4432704</v>
      </c>
      <c r="I36" s="8">
        <v>709108</v>
      </c>
      <c r="J36" s="8">
        <v>686558</v>
      </c>
      <c r="K36" s="8">
        <v>55769</v>
      </c>
      <c r="L36" s="8">
        <v>7449834</v>
      </c>
      <c r="M36" s="8">
        <v>5131737</v>
      </c>
      <c r="N36" s="8">
        <v>3704138</v>
      </c>
      <c r="O36" s="8">
        <v>12370040</v>
      </c>
      <c r="P36" s="8">
        <v>379692</v>
      </c>
      <c r="Q36" s="8">
        <v>7699</v>
      </c>
      <c r="R36" s="8">
        <v>14160</v>
      </c>
      <c r="S36" s="8">
        <v>34769649</v>
      </c>
      <c r="T36" s="8">
        <v>1626248</v>
      </c>
      <c r="U36" s="8">
        <v>960744</v>
      </c>
      <c r="V36" s="8">
        <v>22982644</v>
      </c>
      <c r="W36" s="8">
        <v>477052</v>
      </c>
      <c r="X36" s="8">
        <v>4289157</v>
      </c>
      <c r="Y36" s="8">
        <v>176432</v>
      </c>
      <c r="Z36" s="8">
        <v>13992389</v>
      </c>
      <c r="AA36" s="8">
        <v>3259017</v>
      </c>
      <c r="AB36" s="8">
        <v>2524629</v>
      </c>
      <c r="AC36" s="8">
        <v>655388</v>
      </c>
      <c r="AD36" s="8">
        <v>28605749</v>
      </c>
      <c r="AE36" s="8">
        <v>1015813</v>
      </c>
      <c r="AF36" s="8">
        <v>18065570</v>
      </c>
      <c r="AG36" s="8">
        <v>13973</v>
      </c>
      <c r="AH36" s="8">
        <v>739582</v>
      </c>
      <c r="AI36" s="8">
        <v>213688</v>
      </c>
      <c r="AJ36" s="8">
        <v>40280251</v>
      </c>
      <c r="AK36" s="8">
        <v>13161561</v>
      </c>
      <c r="AL36" s="8">
        <v>18736</v>
      </c>
      <c r="AM36" s="3" t="s">
        <v>236</v>
      </c>
    </row>
    <row r="37" spans="1:39" x14ac:dyDescent="0.2">
      <c r="A37" s="2" t="s">
        <v>64</v>
      </c>
      <c r="B37" s="8">
        <v>48943245</v>
      </c>
      <c r="C37" s="8">
        <v>1940986</v>
      </c>
      <c r="D37" s="8">
        <v>8356029</v>
      </c>
      <c r="E37" s="8">
        <v>125377776</v>
      </c>
      <c r="F37" s="8">
        <v>1355031</v>
      </c>
      <c r="G37" s="8">
        <v>2067399</v>
      </c>
      <c r="H37" s="8">
        <v>7769407</v>
      </c>
      <c r="I37" s="8">
        <v>7073225</v>
      </c>
      <c r="J37" s="8">
        <v>3576191</v>
      </c>
      <c r="K37" s="8">
        <v>2241909</v>
      </c>
      <c r="L37" s="8">
        <v>62450989</v>
      </c>
      <c r="M37" s="8">
        <v>10951543</v>
      </c>
      <c r="N37" s="8">
        <v>7258249</v>
      </c>
      <c r="O37" s="8">
        <v>72985930</v>
      </c>
      <c r="P37" s="8">
        <v>8511841</v>
      </c>
      <c r="Q37" s="8">
        <v>3238099</v>
      </c>
      <c r="R37" s="8">
        <v>6201817</v>
      </c>
      <c r="S37" s="8">
        <v>79164377</v>
      </c>
      <c r="T37" s="8">
        <v>9282239</v>
      </c>
      <c r="U37" s="8">
        <v>8388948</v>
      </c>
      <c r="V37" s="8">
        <v>36883306</v>
      </c>
      <c r="W37" s="8">
        <v>4366309</v>
      </c>
      <c r="X37" s="8">
        <v>10390744</v>
      </c>
      <c r="Y37" s="8">
        <v>1428699</v>
      </c>
      <c r="Z37" s="8">
        <v>47889841</v>
      </c>
      <c r="AA37" s="8">
        <v>74493410</v>
      </c>
      <c r="AB37" s="8">
        <v>15466384</v>
      </c>
      <c r="AC37" s="8">
        <v>1320772</v>
      </c>
      <c r="AD37" s="8">
        <v>35408391</v>
      </c>
      <c r="AE37" s="8">
        <v>7661084</v>
      </c>
      <c r="AF37" s="8">
        <v>62049004</v>
      </c>
      <c r="AG37" s="8">
        <v>8326067</v>
      </c>
      <c r="AH37" s="8">
        <v>1308272</v>
      </c>
      <c r="AI37" s="8">
        <v>213688</v>
      </c>
      <c r="AJ37" s="8">
        <v>42748666</v>
      </c>
      <c r="AK37" s="8">
        <v>36245593</v>
      </c>
      <c r="AL37" s="8">
        <v>4347687</v>
      </c>
      <c r="AM37" s="3" t="s">
        <v>237</v>
      </c>
    </row>
    <row r="38" spans="1:39" x14ac:dyDescent="0.2">
      <c r="A38" s="2" t="s">
        <v>65</v>
      </c>
      <c r="B38" s="8">
        <v>22278900</v>
      </c>
      <c r="C38" s="8">
        <v>2300000</v>
      </c>
      <c r="D38" s="8">
        <v>10000000</v>
      </c>
      <c r="E38" s="8">
        <v>93000000</v>
      </c>
      <c r="F38" s="8">
        <v>2345171</v>
      </c>
      <c r="G38" s="8">
        <v>1200000</v>
      </c>
      <c r="H38" s="8">
        <v>6000000</v>
      </c>
      <c r="I38" s="8">
        <v>6180371</v>
      </c>
      <c r="J38" s="8">
        <v>3551982</v>
      </c>
      <c r="K38" s="8">
        <v>3000000</v>
      </c>
      <c r="L38" s="8">
        <v>86840292</v>
      </c>
      <c r="M38" s="8">
        <v>10000000</v>
      </c>
      <c r="N38" s="8">
        <v>6000000</v>
      </c>
      <c r="O38" s="8">
        <v>40000000</v>
      </c>
      <c r="P38" s="8">
        <v>12000000</v>
      </c>
      <c r="Q38" s="8">
        <v>4486627</v>
      </c>
      <c r="R38" s="8">
        <v>3000000</v>
      </c>
      <c r="S38" s="8">
        <v>46967755</v>
      </c>
      <c r="T38" s="8">
        <v>10000000</v>
      </c>
      <c r="U38" s="8">
        <v>8435100</v>
      </c>
      <c r="V38" s="8">
        <v>34500000</v>
      </c>
      <c r="W38" s="8">
        <v>3750000</v>
      </c>
      <c r="X38" s="8">
        <v>9500000</v>
      </c>
      <c r="Y38" s="8">
        <v>1000000</v>
      </c>
      <c r="Z38" s="8">
        <v>49625545</v>
      </c>
      <c r="AA38" s="8">
        <v>15536535</v>
      </c>
      <c r="AB38" s="8">
        <v>8100000</v>
      </c>
      <c r="AC38" s="8">
        <v>1440000</v>
      </c>
      <c r="AD38" s="8">
        <v>27367296</v>
      </c>
      <c r="AE38" s="8">
        <v>6000000</v>
      </c>
      <c r="AF38" s="8">
        <v>42065129</v>
      </c>
      <c r="AG38" s="8">
        <v>30000000</v>
      </c>
      <c r="AH38" s="8">
        <v>500000</v>
      </c>
      <c r="AI38" s="8">
        <v>572509</v>
      </c>
      <c r="AJ38" s="8">
        <v>30000000</v>
      </c>
      <c r="AK38" s="8">
        <v>20000000</v>
      </c>
      <c r="AL38" s="8">
        <v>11000000</v>
      </c>
      <c r="AM38" s="3" t="s">
        <v>238</v>
      </c>
    </row>
    <row r="39" spans="1:39" x14ac:dyDescent="0.2">
      <c r="A39" s="2" t="s">
        <v>66</v>
      </c>
      <c r="B39" s="8">
        <v>2446279</v>
      </c>
      <c r="C39" s="8">
        <v>-698928</v>
      </c>
      <c r="D39" s="8">
        <v>-3758319</v>
      </c>
      <c r="E39" s="8">
        <v>13363322</v>
      </c>
      <c r="F39" s="8">
        <v>-1178522</v>
      </c>
      <c r="G39" s="8">
        <v>-21182</v>
      </c>
      <c r="H39" s="8">
        <v>146603</v>
      </c>
      <c r="I39" s="8">
        <v>419683</v>
      </c>
      <c r="J39" s="8">
        <v>-654020</v>
      </c>
      <c r="K39" s="8">
        <v>-767855</v>
      </c>
      <c r="L39" s="8">
        <v>-44036790</v>
      </c>
      <c r="M39" s="8">
        <v>-2519386</v>
      </c>
      <c r="N39" s="8">
        <v>168475</v>
      </c>
      <c r="O39" s="8">
        <v>-4754347</v>
      </c>
      <c r="P39" s="8">
        <v>-2462693</v>
      </c>
      <c r="Q39" s="8">
        <v>-957450</v>
      </c>
      <c r="R39" s="8">
        <v>-663711</v>
      </c>
      <c r="S39" s="8">
        <v>-18150275</v>
      </c>
      <c r="T39" s="8">
        <v>-761523</v>
      </c>
      <c r="U39" s="8">
        <v>107245</v>
      </c>
      <c r="V39" s="8">
        <v>817802</v>
      </c>
      <c r="W39" s="8">
        <v>-1907731</v>
      </c>
      <c r="X39" s="8">
        <v>-899627</v>
      </c>
      <c r="Y39" s="8">
        <v>234884</v>
      </c>
      <c r="Z39" s="8">
        <v>-19446806</v>
      </c>
      <c r="AA39" s="8">
        <v>873266</v>
      </c>
      <c r="AB39" s="8">
        <v>4106195</v>
      </c>
      <c r="AC39" s="8">
        <v>-562679</v>
      </c>
      <c r="AD39" s="8">
        <v>945475</v>
      </c>
      <c r="AE39" s="8">
        <v>449320</v>
      </c>
      <c r="AF39" s="8">
        <v>185127</v>
      </c>
      <c r="AG39" s="8">
        <v>-21948794</v>
      </c>
      <c r="AH39" s="8">
        <v>112668</v>
      </c>
      <c r="AI39" s="8">
        <v>-395617</v>
      </c>
      <c r="AJ39" s="8">
        <v>7332016</v>
      </c>
      <c r="AK39" s="8">
        <v>-11518536</v>
      </c>
      <c r="AL39" s="8">
        <v>-7131483</v>
      </c>
      <c r="AM39" s="3" t="s">
        <v>239</v>
      </c>
    </row>
    <row r="40" spans="1:39" x14ac:dyDescent="0.2">
      <c r="A40" s="2" t="s">
        <v>67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1512389</v>
      </c>
      <c r="N40" s="8">
        <v>0</v>
      </c>
      <c r="O40" s="8">
        <v>8804803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36479</v>
      </c>
      <c r="W40" s="8">
        <v>0</v>
      </c>
      <c r="X40" s="8">
        <v>0</v>
      </c>
      <c r="Y40" s="8">
        <v>50000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36465</v>
      </c>
      <c r="AF40" s="8">
        <v>4253659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3" t="s">
        <v>240</v>
      </c>
    </row>
    <row r="41" spans="1:39" x14ac:dyDescent="0.2">
      <c r="A41" s="2" t="s">
        <v>68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589659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205391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51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3" t="s">
        <v>241</v>
      </c>
    </row>
    <row r="42" spans="1:39" x14ac:dyDescent="0.2">
      <c r="A42" s="2" t="s">
        <v>69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269558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2889115</v>
      </c>
      <c r="AA42" s="8">
        <v>588</v>
      </c>
      <c r="AB42" s="8">
        <v>422542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279</v>
      </c>
      <c r="AL42" s="8">
        <v>0</v>
      </c>
      <c r="AM42" s="3" t="s">
        <v>242</v>
      </c>
    </row>
    <row r="43" spans="1:39" x14ac:dyDescent="0.2">
      <c r="A43" s="2" t="s">
        <v>70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183444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-431520</v>
      </c>
      <c r="AE43" s="8">
        <v>0</v>
      </c>
      <c r="AF43" s="8">
        <v>0</v>
      </c>
      <c r="AG43" s="8">
        <v>0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  <c r="AM43" s="3" t="s">
        <v>243</v>
      </c>
    </row>
    <row r="44" spans="1:39" x14ac:dyDescent="0.2">
      <c r="A44" s="2" t="s">
        <v>71</v>
      </c>
      <c r="B44" s="8">
        <v>1286324</v>
      </c>
      <c r="C44" s="8">
        <v>127614</v>
      </c>
      <c r="D44" s="8">
        <v>448522</v>
      </c>
      <c r="E44" s="8">
        <v>2585084</v>
      </c>
      <c r="F44" s="8">
        <v>14380</v>
      </c>
      <c r="G44" s="8">
        <v>933314</v>
      </c>
      <c r="H44" s="8">
        <v>1558546</v>
      </c>
      <c r="I44" s="8">
        <v>362890</v>
      </c>
      <c r="J44" s="8">
        <v>316349</v>
      </c>
      <c r="K44" s="8">
        <v>0</v>
      </c>
      <c r="L44" s="8">
        <v>0</v>
      </c>
      <c r="M44" s="8">
        <v>509380</v>
      </c>
      <c r="N44" s="8">
        <v>722452</v>
      </c>
      <c r="O44" s="8">
        <v>2624374</v>
      </c>
      <c r="P44" s="8">
        <v>75180</v>
      </c>
      <c r="Q44" s="8">
        <v>65940</v>
      </c>
      <c r="R44" s="8">
        <v>265148</v>
      </c>
      <c r="S44" s="8">
        <v>1043250</v>
      </c>
      <c r="T44" s="8">
        <v>50015</v>
      </c>
      <c r="U44" s="8">
        <v>17614</v>
      </c>
      <c r="V44" s="8">
        <v>2220625</v>
      </c>
      <c r="W44" s="8">
        <v>84837</v>
      </c>
      <c r="X44" s="8">
        <v>178093</v>
      </c>
      <c r="Y44" s="8">
        <v>196132</v>
      </c>
      <c r="Z44" s="8">
        <v>570771</v>
      </c>
      <c r="AA44" s="8">
        <v>801503</v>
      </c>
      <c r="AB44" s="8">
        <v>1079797</v>
      </c>
      <c r="AC44" s="8">
        <v>5748</v>
      </c>
      <c r="AD44" s="8">
        <v>770355</v>
      </c>
      <c r="AE44" s="8">
        <v>812665</v>
      </c>
      <c r="AF44" s="8">
        <v>2478735</v>
      </c>
      <c r="AG44" s="8">
        <v>0</v>
      </c>
      <c r="AH44" s="8">
        <v>460508</v>
      </c>
      <c r="AI44" s="8">
        <v>16915</v>
      </c>
      <c r="AJ44" s="8">
        <v>54284</v>
      </c>
      <c r="AK44" s="8">
        <v>3394669</v>
      </c>
      <c r="AL44" s="8">
        <v>252744</v>
      </c>
      <c r="AM44" s="3" t="s">
        <v>244</v>
      </c>
    </row>
    <row r="45" spans="1:39" x14ac:dyDescent="0.2">
      <c r="A45" s="2" t="s">
        <v>72</v>
      </c>
      <c r="B45" s="8">
        <v>157163</v>
      </c>
      <c r="C45" s="8">
        <v>6302</v>
      </c>
      <c r="D45" s="8">
        <v>0</v>
      </c>
      <c r="E45" s="8">
        <v>0</v>
      </c>
      <c r="F45" s="8">
        <v>0</v>
      </c>
      <c r="G45" s="8">
        <v>71961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259642</v>
      </c>
      <c r="N45" s="8">
        <v>8008</v>
      </c>
      <c r="O45" s="8">
        <v>175157</v>
      </c>
      <c r="P45" s="8">
        <v>0</v>
      </c>
      <c r="Q45" s="8">
        <v>68946</v>
      </c>
      <c r="R45" s="8">
        <v>244466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6111</v>
      </c>
      <c r="AB45" s="8">
        <v>0</v>
      </c>
      <c r="AC45" s="8">
        <v>0</v>
      </c>
      <c r="AD45" s="8">
        <v>0</v>
      </c>
      <c r="AE45" s="8">
        <v>0</v>
      </c>
      <c r="AF45" s="8">
        <v>1495745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709319</v>
      </c>
      <c r="AM45" s="3" t="s">
        <v>245</v>
      </c>
    </row>
    <row r="46" spans="1:39" x14ac:dyDescent="0.2">
      <c r="A46" s="2" t="s">
        <v>73</v>
      </c>
      <c r="B46" s="8">
        <v>0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1309287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3" t="s">
        <v>246</v>
      </c>
    </row>
    <row r="47" spans="1:39" x14ac:dyDescent="0.2">
      <c r="A47" s="2" t="s">
        <v>74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229967</v>
      </c>
      <c r="S47" s="8">
        <v>0</v>
      </c>
      <c r="T47" s="8">
        <v>2225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3" t="s">
        <v>247</v>
      </c>
    </row>
    <row r="48" spans="1:39" x14ac:dyDescent="0.2">
      <c r="A48" s="2" t="s">
        <v>75</v>
      </c>
      <c r="B48" s="8">
        <v>8232043</v>
      </c>
      <c r="C48" s="8">
        <v>-162</v>
      </c>
      <c r="D48" s="8">
        <v>-189081</v>
      </c>
      <c r="E48" s="8">
        <v>0</v>
      </c>
      <c r="F48" s="8">
        <v>0</v>
      </c>
      <c r="G48" s="8">
        <v>-185750</v>
      </c>
      <c r="H48" s="8">
        <v>-117187</v>
      </c>
      <c r="I48" s="8">
        <v>0</v>
      </c>
      <c r="J48" s="8">
        <v>0</v>
      </c>
      <c r="K48" s="8">
        <v>0</v>
      </c>
      <c r="L48" s="8">
        <v>-272237</v>
      </c>
      <c r="M48" s="8">
        <v>-71127</v>
      </c>
      <c r="N48" s="8">
        <v>0</v>
      </c>
      <c r="O48" s="8">
        <v>-715718</v>
      </c>
      <c r="P48" s="8">
        <v>0</v>
      </c>
      <c r="Q48" s="8">
        <v>-3135</v>
      </c>
      <c r="R48" s="8">
        <v>0</v>
      </c>
      <c r="S48" s="8">
        <v>0</v>
      </c>
      <c r="T48" s="8">
        <v>-27185</v>
      </c>
      <c r="U48" s="8">
        <v>-319259</v>
      </c>
      <c r="V48" s="8">
        <v>-2363505</v>
      </c>
      <c r="W48" s="8">
        <v>-410155</v>
      </c>
      <c r="X48" s="8">
        <v>0</v>
      </c>
      <c r="Y48" s="8">
        <v>0</v>
      </c>
      <c r="Z48" s="8">
        <v>-940213</v>
      </c>
      <c r="AA48" s="8">
        <v>-209706</v>
      </c>
      <c r="AB48" s="8">
        <v>27577</v>
      </c>
      <c r="AC48" s="8">
        <v>0</v>
      </c>
      <c r="AD48" s="8">
        <v>0</v>
      </c>
      <c r="AE48" s="8">
        <v>33761</v>
      </c>
      <c r="AF48" s="8">
        <v>-4724673</v>
      </c>
      <c r="AG48" s="8">
        <v>0</v>
      </c>
      <c r="AH48" s="8">
        <v>0</v>
      </c>
      <c r="AI48" s="8">
        <v>0</v>
      </c>
      <c r="AJ48" s="8">
        <v>0</v>
      </c>
      <c r="AK48" s="8">
        <v>-271168</v>
      </c>
      <c r="AL48" s="8">
        <v>-284604</v>
      </c>
      <c r="AM48" s="3" t="s">
        <v>248</v>
      </c>
    </row>
    <row r="49" spans="1:39" x14ac:dyDescent="0.2">
      <c r="A49" s="2" t="s">
        <v>76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-2327878</v>
      </c>
      <c r="AM49" s="3" t="s">
        <v>249</v>
      </c>
    </row>
    <row r="50" spans="1:39" x14ac:dyDescent="0.2">
      <c r="A50" s="2" t="s">
        <v>77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-1538255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2005716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3" t="s">
        <v>250</v>
      </c>
    </row>
    <row r="51" spans="1:39" s="48" customFormat="1" x14ac:dyDescent="0.2">
      <c r="A51" s="2" t="s">
        <v>78</v>
      </c>
      <c r="B51" s="46">
        <v>34400709</v>
      </c>
      <c r="C51" s="46">
        <v>1734826</v>
      </c>
      <c r="D51" s="46">
        <v>6501122</v>
      </c>
      <c r="E51" s="46">
        <v>108948406</v>
      </c>
      <c r="F51" s="46">
        <v>1181029</v>
      </c>
      <c r="G51" s="46">
        <v>1998343</v>
      </c>
      <c r="H51" s="46">
        <v>7587962</v>
      </c>
      <c r="I51" s="46">
        <v>6962944</v>
      </c>
      <c r="J51" s="46">
        <v>3214311</v>
      </c>
      <c r="K51" s="46">
        <v>2232145</v>
      </c>
      <c r="L51" s="46">
        <v>42714709</v>
      </c>
      <c r="M51" s="46">
        <v>9690898</v>
      </c>
      <c r="N51" s="46">
        <v>6898935</v>
      </c>
      <c r="O51" s="46">
        <v>46134269</v>
      </c>
      <c r="P51" s="46">
        <v>8074232</v>
      </c>
      <c r="Q51" s="46">
        <v>3071269</v>
      </c>
      <c r="R51" s="46">
        <v>3075870</v>
      </c>
      <c r="S51" s="46">
        <v>29591172</v>
      </c>
      <c r="T51" s="46">
        <v>9263532</v>
      </c>
      <c r="U51" s="46">
        <v>8240700</v>
      </c>
      <c r="V51" s="46">
        <v>35211401</v>
      </c>
      <c r="W51" s="46">
        <v>3522667</v>
      </c>
      <c r="X51" s="46">
        <v>8778466</v>
      </c>
      <c r="Y51" s="46">
        <v>1275625</v>
      </c>
      <c r="Z51" s="46">
        <v>26920182</v>
      </c>
      <c r="AA51" s="46">
        <v>17007121</v>
      </c>
      <c r="AB51" s="46">
        <v>12891027</v>
      </c>
      <c r="AC51" s="46">
        <v>883069</v>
      </c>
      <c r="AD51" s="46">
        <v>28651606</v>
      </c>
      <c r="AE51" s="46">
        <v>7332211</v>
      </c>
      <c r="AF51" s="46">
        <v>47063009</v>
      </c>
      <c r="AG51" s="46">
        <v>8051206</v>
      </c>
      <c r="AH51" s="46">
        <v>1073176</v>
      </c>
      <c r="AI51" s="46">
        <v>193807</v>
      </c>
      <c r="AJ51" s="46">
        <v>37386300</v>
      </c>
      <c r="AK51" s="46">
        <v>11604686</v>
      </c>
      <c r="AL51" s="46">
        <v>2218098</v>
      </c>
      <c r="AM51" s="47" t="s">
        <v>251</v>
      </c>
    </row>
    <row r="52" spans="1:39" s="48" customFormat="1" x14ac:dyDescent="0.2">
      <c r="A52" s="2" t="s">
        <v>79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18489453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11906056</v>
      </c>
      <c r="AA52" s="46">
        <v>27134871</v>
      </c>
      <c r="AB52" s="46">
        <v>0</v>
      </c>
      <c r="AC52" s="46">
        <v>0</v>
      </c>
      <c r="AD52" s="46">
        <v>703560</v>
      </c>
      <c r="AE52" s="46">
        <v>0</v>
      </c>
      <c r="AF52" s="46">
        <v>128327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997826</v>
      </c>
      <c r="AM52" s="47" t="s">
        <v>252</v>
      </c>
    </row>
    <row r="53" spans="1:39" s="48" customFormat="1" x14ac:dyDescent="0.2">
      <c r="A53" s="2" t="s">
        <v>80</v>
      </c>
      <c r="B53" s="46">
        <v>34400709</v>
      </c>
      <c r="C53" s="46">
        <v>1734826</v>
      </c>
      <c r="D53" s="46">
        <v>6501122</v>
      </c>
      <c r="E53" s="46">
        <v>108948406</v>
      </c>
      <c r="F53" s="46">
        <v>1181029</v>
      </c>
      <c r="G53" s="46">
        <v>1998343</v>
      </c>
      <c r="H53" s="46">
        <v>7587962</v>
      </c>
      <c r="I53" s="46">
        <v>6962944</v>
      </c>
      <c r="J53" s="46">
        <v>3214311</v>
      </c>
      <c r="K53" s="46">
        <v>2232145</v>
      </c>
      <c r="L53" s="46">
        <v>42714709</v>
      </c>
      <c r="M53" s="46">
        <v>9690898</v>
      </c>
      <c r="N53" s="46">
        <v>6898935</v>
      </c>
      <c r="O53" s="46">
        <v>46134269</v>
      </c>
      <c r="P53" s="46">
        <v>8074232</v>
      </c>
      <c r="Q53" s="46">
        <v>3071269</v>
      </c>
      <c r="R53" s="46">
        <v>3075870</v>
      </c>
      <c r="S53" s="46">
        <v>48080625</v>
      </c>
      <c r="T53" s="46">
        <v>9263532</v>
      </c>
      <c r="U53" s="46">
        <v>8240700</v>
      </c>
      <c r="V53" s="46">
        <v>35211401</v>
      </c>
      <c r="W53" s="46">
        <v>3522667</v>
      </c>
      <c r="X53" s="46">
        <v>8778466</v>
      </c>
      <c r="Y53" s="46">
        <v>1275625</v>
      </c>
      <c r="Z53" s="46">
        <v>38826238</v>
      </c>
      <c r="AA53" s="46">
        <v>44141992</v>
      </c>
      <c r="AB53" s="46">
        <v>12891027</v>
      </c>
      <c r="AC53" s="46">
        <v>883069</v>
      </c>
      <c r="AD53" s="46">
        <v>29355166</v>
      </c>
      <c r="AE53" s="46">
        <v>7332211</v>
      </c>
      <c r="AF53" s="46">
        <v>47191336</v>
      </c>
      <c r="AG53" s="46">
        <v>8051206</v>
      </c>
      <c r="AH53" s="46">
        <v>1073176</v>
      </c>
      <c r="AI53" s="46">
        <v>193807</v>
      </c>
      <c r="AJ53" s="46">
        <v>37386300</v>
      </c>
      <c r="AK53" s="46">
        <v>11604686</v>
      </c>
      <c r="AL53" s="46">
        <v>3215924</v>
      </c>
      <c r="AM53" s="47" t="s">
        <v>253</v>
      </c>
    </row>
    <row r="54" spans="1:39" x14ac:dyDescent="0.2">
      <c r="A54" s="2" t="s">
        <v>81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3" t="s">
        <v>254</v>
      </c>
    </row>
    <row r="55" spans="1:39" x14ac:dyDescent="0.2">
      <c r="A55" s="2" t="s">
        <v>82</v>
      </c>
      <c r="B55" s="8">
        <v>2878750</v>
      </c>
      <c r="C55" s="8">
        <v>0</v>
      </c>
      <c r="D55" s="8">
        <v>0</v>
      </c>
      <c r="E55" s="8">
        <v>10522846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260000</v>
      </c>
      <c r="N55" s="8">
        <v>0</v>
      </c>
      <c r="O55" s="8">
        <v>11385619</v>
      </c>
      <c r="P55" s="8">
        <v>0</v>
      </c>
      <c r="Q55" s="8">
        <v>0</v>
      </c>
      <c r="R55" s="8">
        <v>375750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1964566</v>
      </c>
      <c r="AA55" s="8">
        <v>11385619</v>
      </c>
      <c r="AB55" s="8">
        <v>0</v>
      </c>
      <c r="AC55" s="8">
        <v>0</v>
      </c>
      <c r="AD55" s="8">
        <v>0</v>
      </c>
      <c r="AE55" s="8">
        <v>0</v>
      </c>
      <c r="AF55" s="8">
        <v>8602180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3" t="s">
        <v>255</v>
      </c>
    </row>
    <row r="56" spans="1:39" x14ac:dyDescent="0.2">
      <c r="A56" s="2" t="s">
        <v>83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7080498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252331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3" t="s">
        <v>256</v>
      </c>
    </row>
    <row r="57" spans="1:39" x14ac:dyDescent="0.2">
      <c r="A57" s="2" t="s">
        <v>84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4787154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272536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  <c r="AM57" s="3" t="s">
        <v>257</v>
      </c>
    </row>
    <row r="58" spans="1:39" x14ac:dyDescent="0.2">
      <c r="A58" s="2" t="s">
        <v>85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3" t="s">
        <v>258</v>
      </c>
    </row>
    <row r="59" spans="1:39" x14ac:dyDescent="0.2">
      <c r="A59" s="2" t="s">
        <v>86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6216805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75271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3" t="s">
        <v>259</v>
      </c>
    </row>
    <row r="60" spans="1:39" x14ac:dyDescent="0.2">
      <c r="A60" s="2" t="s">
        <v>31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3" t="s">
        <v>223</v>
      </c>
    </row>
    <row r="61" spans="1:39" x14ac:dyDescent="0.2">
      <c r="A61" s="2" t="s">
        <v>87</v>
      </c>
      <c r="B61" s="8">
        <v>8433146</v>
      </c>
      <c r="C61" s="8">
        <v>0</v>
      </c>
      <c r="D61" s="8">
        <v>0</v>
      </c>
      <c r="E61" s="8">
        <v>845881</v>
      </c>
      <c r="F61" s="8">
        <v>0</v>
      </c>
      <c r="G61" s="8">
        <v>0</v>
      </c>
      <c r="H61" s="8">
        <v>6840</v>
      </c>
      <c r="I61" s="8">
        <v>0</v>
      </c>
      <c r="J61" s="8">
        <v>0</v>
      </c>
      <c r="K61" s="8">
        <v>3174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6216805</v>
      </c>
      <c r="AB61" s="8">
        <v>1101419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7818614</v>
      </c>
      <c r="AL61" s="8">
        <v>0</v>
      </c>
      <c r="AM61" s="3" t="s">
        <v>260</v>
      </c>
    </row>
    <row r="62" spans="1:39" x14ac:dyDescent="0.2">
      <c r="A62" s="2" t="s">
        <v>88</v>
      </c>
      <c r="B62" s="8">
        <v>11311896</v>
      </c>
      <c r="C62" s="8">
        <v>0</v>
      </c>
      <c r="D62" s="8">
        <v>0</v>
      </c>
      <c r="E62" s="8">
        <v>11368727</v>
      </c>
      <c r="F62" s="8">
        <v>0</v>
      </c>
      <c r="G62" s="8">
        <v>0</v>
      </c>
      <c r="H62" s="8">
        <v>6840</v>
      </c>
      <c r="I62" s="8">
        <v>0</v>
      </c>
      <c r="J62" s="8">
        <v>0</v>
      </c>
      <c r="K62" s="8">
        <v>3174</v>
      </c>
      <c r="L62" s="8">
        <v>7080498</v>
      </c>
      <c r="M62" s="8">
        <v>260000</v>
      </c>
      <c r="N62" s="8">
        <v>0</v>
      </c>
      <c r="O62" s="8">
        <v>17602424</v>
      </c>
      <c r="P62" s="8">
        <v>0</v>
      </c>
      <c r="Q62" s="8">
        <v>0</v>
      </c>
      <c r="R62" s="8">
        <v>375750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75271</v>
      </c>
      <c r="Y62" s="8">
        <v>0</v>
      </c>
      <c r="Z62" s="8">
        <v>6751720</v>
      </c>
      <c r="AA62" s="8">
        <v>17602424</v>
      </c>
      <c r="AB62" s="8">
        <v>1353750</v>
      </c>
      <c r="AC62" s="8">
        <v>0</v>
      </c>
      <c r="AD62" s="8">
        <v>0</v>
      </c>
      <c r="AE62" s="8">
        <v>0</v>
      </c>
      <c r="AF62" s="8">
        <v>8602180</v>
      </c>
      <c r="AG62" s="8">
        <v>272536</v>
      </c>
      <c r="AH62" s="8">
        <v>0</v>
      </c>
      <c r="AI62" s="8">
        <v>0</v>
      </c>
      <c r="AJ62" s="8">
        <v>0</v>
      </c>
      <c r="AK62" s="8">
        <v>7818614</v>
      </c>
      <c r="AL62" s="8">
        <v>0</v>
      </c>
      <c r="AM62" s="3" t="s">
        <v>261</v>
      </c>
    </row>
    <row r="63" spans="1:39" x14ac:dyDescent="0.2">
      <c r="A63" s="2" t="s">
        <v>89</v>
      </c>
      <c r="B63" s="8">
        <v>795578</v>
      </c>
      <c r="C63" s="8">
        <v>15528</v>
      </c>
      <c r="D63" s="8">
        <v>841486</v>
      </c>
      <c r="E63" s="8">
        <v>364732</v>
      </c>
      <c r="F63" s="8">
        <v>0</v>
      </c>
      <c r="G63" s="8">
        <v>1285</v>
      </c>
      <c r="H63" s="8">
        <v>0</v>
      </c>
      <c r="I63" s="8">
        <v>22174</v>
      </c>
      <c r="J63" s="8">
        <v>114636</v>
      </c>
      <c r="K63" s="8">
        <v>0</v>
      </c>
      <c r="L63" s="8">
        <v>9808224</v>
      </c>
      <c r="M63" s="8">
        <v>0</v>
      </c>
      <c r="N63" s="8">
        <v>183906</v>
      </c>
      <c r="O63" s="8">
        <v>4235506</v>
      </c>
      <c r="P63" s="8">
        <v>359925</v>
      </c>
      <c r="Q63" s="8">
        <v>101223</v>
      </c>
      <c r="R63" s="8">
        <v>244636</v>
      </c>
      <c r="S63" s="8">
        <v>835475</v>
      </c>
      <c r="T63" s="8">
        <v>17819</v>
      </c>
      <c r="U63" s="8">
        <v>0</v>
      </c>
      <c r="V63" s="8">
        <v>82572</v>
      </c>
      <c r="W63" s="8">
        <v>49547</v>
      </c>
      <c r="X63" s="8">
        <v>2120</v>
      </c>
      <c r="Y63" s="8">
        <v>0</v>
      </c>
      <c r="Z63" s="8">
        <v>230329</v>
      </c>
      <c r="AA63" s="8">
        <v>5593656</v>
      </c>
      <c r="AB63" s="8">
        <v>0</v>
      </c>
      <c r="AC63" s="8">
        <v>0</v>
      </c>
      <c r="AD63" s="8">
        <v>9728</v>
      </c>
      <c r="AE63" s="8">
        <v>4775</v>
      </c>
      <c r="AF63" s="8">
        <v>517514</v>
      </c>
      <c r="AG63" s="8">
        <v>2325</v>
      </c>
      <c r="AH63" s="8">
        <v>16809</v>
      </c>
      <c r="AI63" s="8">
        <v>4393</v>
      </c>
      <c r="AJ63" s="8">
        <v>5180975</v>
      </c>
      <c r="AK63" s="8">
        <v>5892011</v>
      </c>
      <c r="AL63" s="8">
        <v>809759</v>
      </c>
      <c r="AM63" s="3" t="s">
        <v>262</v>
      </c>
    </row>
    <row r="64" spans="1:39" x14ac:dyDescent="0.2">
      <c r="A64" s="2" t="s">
        <v>90</v>
      </c>
      <c r="B64" s="8">
        <v>0</v>
      </c>
      <c r="C64" s="8">
        <v>0</v>
      </c>
      <c r="D64" s="8">
        <v>0</v>
      </c>
      <c r="E64" s="8">
        <v>2260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462462</v>
      </c>
      <c r="T64" s="8">
        <v>0</v>
      </c>
      <c r="U64" s="8">
        <v>0</v>
      </c>
      <c r="V64" s="8">
        <v>313711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61602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1873010</v>
      </c>
      <c r="AL64" s="8">
        <v>0</v>
      </c>
      <c r="AM64" s="3" t="s">
        <v>263</v>
      </c>
    </row>
    <row r="65" spans="1:39" x14ac:dyDescent="0.2">
      <c r="A65" s="2" t="s">
        <v>91</v>
      </c>
      <c r="B65" s="8">
        <v>0</v>
      </c>
      <c r="C65" s="8">
        <v>133776</v>
      </c>
      <c r="D65" s="8">
        <v>0</v>
      </c>
      <c r="E65" s="8">
        <v>11663</v>
      </c>
      <c r="F65" s="8">
        <v>0</v>
      </c>
      <c r="G65" s="8">
        <v>8418</v>
      </c>
      <c r="H65" s="8">
        <v>0</v>
      </c>
      <c r="I65" s="8">
        <v>0</v>
      </c>
      <c r="J65" s="8">
        <v>0</v>
      </c>
      <c r="K65" s="8">
        <v>0</v>
      </c>
      <c r="L65" s="8">
        <v>2666038</v>
      </c>
      <c r="M65" s="8">
        <v>108691.94</v>
      </c>
      <c r="N65" s="8">
        <v>0</v>
      </c>
      <c r="O65" s="8">
        <v>0</v>
      </c>
      <c r="P65" s="8">
        <v>0</v>
      </c>
      <c r="Q65" s="8">
        <v>0</v>
      </c>
      <c r="R65" s="8">
        <v>2000000</v>
      </c>
      <c r="S65" s="8">
        <v>0</v>
      </c>
      <c r="T65" s="8">
        <v>0</v>
      </c>
      <c r="U65" s="8">
        <v>0</v>
      </c>
      <c r="V65" s="8">
        <v>320000</v>
      </c>
      <c r="W65" s="8">
        <v>107394</v>
      </c>
      <c r="X65" s="8">
        <v>0</v>
      </c>
      <c r="Y65" s="8">
        <v>0</v>
      </c>
      <c r="Z65" s="8">
        <v>779976</v>
      </c>
      <c r="AA65" s="8">
        <v>0</v>
      </c>
      <c r="AB65" s="8">
        <v>187300</v>
      </c>
      <c r="AC65" s="8">
        <v>140242</v>
      </c>
      <c r="AD65" s="8">
        <v>0</v>
      </c>
      <c r="AE65" s="8">
        <v>0</v>
      </c>
      <c r="AF65" s="8">
        <v>2097650</v>
      </c>
      <c r="AG65" s="8">
        <v>0</v>
      </c>
      <c r="AH65" s="8">
        <v>0</v>
      </c>
      <c r="AI65" s="8">
        <v>0</v>
      </c>
      <c r="AJ65" s="8">
        <v>0</v>
      </c>
      <c r="AK65" s="8">
        <v>608715</v>
      </c>
      <c r="AL65" s="8">
        <v>0</v>
      </c>
      <c r="AM65" s="3" t="s">
        <v>264</v>
      </c>
    </row>
    <row r="66" spans="1:39" x14ac:dyDescent="0.2">
      <c r="A66" s="2" t="s">
        <v>92</v>
      </c>
      <c r="B66" s="8">
        <v>0</v>
      </c>
      <c r="C66" s="8">
        <v>0</v>
      </c>
      <c r="D66" s="8">
        <v>348223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27796</v>
      </c>
      <c r="P66" s="8">
        <v>0</v>
      </c>
      <c r="Q66" s="8">
        <v>0</v>
      </c>
      <c r="R66" s="8">
        <v>505561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27796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3" t="s">
        <v>265</v>
      </c>
    </row>
    <row r="67" spans="1:39" x14ac:dyDescent="0.2">
      <c r="A67" s="2" t="s">
        <v>93</v>
      </c>
      <c r="B67" s="8">
        <v>358401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581556</v>
      </c>
      <c r="N67" s="8">
        <v>0</v>
      </c>
      <c r="O67" s="8">
        <v>1340008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348453</v>
      </c>
      <c r="AA67" s="8">
        <v>3320789</v>
      </c>
      <c r="AB67" s="8">
        <v>0</v>
      </c>
      <c r="AC67" s="8">
        <v>0</v>
      </c>
      <c r="AD67" s="8">
        <v>0</v>
      </c>
      <c r="AE67" s="8">
        <v>0</v>
      </c>
      <c r="AF67" s="8">
        <v>2000000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3" t="s">
        <v>266</v>
      </c>
    </row>
    <row r="68" spans="1:39" x14ac:dyDescent="0.2">
      <c r="A68" s="2" t="s">
        <v>94</v>
      </c>
      <c r="B68" s="8">
        <v>0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676378</v>
      </c>
      <c r="X68" s="8">
        <v>0</v>
      </c>
      <c r="Y68" s="8">
        <v>0</v>
      </c>
      <c r="Z68" s="8">
        <v>0</v>
      </c>
      <c r="AA68" s="8">
        <v>2671670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3" t="s">
        <v>267</v>
      </c>
    </row>
    <row r="69" spans="1:39" x14ac:dyDescent="0.2">
      <c r="A69" s="2" t="s">
        <v>95</v>
      </c>
      <c r="B69" s="8">
        <v>112981</v>
      </c>
      <c r="C69" s="8">
        <v>0</v>
      </c>
      <c r="D69" s="8">
        <v>0</v>
      </c>
      <c r="E69" s="8">
        <v>201644</v>
      </c>
      <c r="F69" s="8">
        <v>0</v>
      </c>
      <c r="G69" s="8">
        <v>210</v>
      </c>
      <c r="H69" s="8">
        <v>0</v>
      </c>
      <c r="I69" s="8">
        <v>0</v>
      </c>
      <c r="J69" s="8">
        <v>0</v>
      </c>
      <c r="K69" s="8">
        <v>0</v>
      </c>
      <c r="L69" s="8">
        <v>34762</v>
      </c>
      <c r="M69" s="8">
        <v>0</v>
      </c>
      <c r="N69" s="8">
        <v>7201</v>
      </c>
      <c r="O69" s="8">
        <v>243870</v>
      </c>
      <c r="P69" s="8">
        <v>0</v>
      </c>
      <c r="Q69" s="8">
        <v>0</v>
      </c>
      <c r="R69" s="8">
        <v>0</v>
      </c>
      <c r="S69" s="8">
        <v>7251</v>
      </c>
      <c r="T69" s="8">
        <v>888</v>
      </c>
      <c r="U69" s="8">
        <v>0</v>
      </c>
      <c r="V69" s="8">
        <v>-17525</v>
      </c>
      <c r="W69" s="8">
        <v>3564</v>
      </c>
      <c r="X69" s="8">
        <v>0</v>
      </c>
      <c r="Y69" s="8">
        <v>33835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7607</v>
      </c>
      <c r="AF69" s="8">
        <v>0</v>
      </c>
      <c r="AG69" s="8">
        <v>0</v>
      </c>
      <c r="AH69" s="8">
        <v>15347</v>
      </c>
      <c r="AI69" s="8">
        <v>0</v>
      </c>
      <c r="AJ69" s="8">
        <v>0</v>
      </c>
      <c r="AK69" s="8">
        <v>0</v>
      </c>
      <c r="AL69" s="8">
        <v>0</v>
      </c>
      <c r="AM69" s="3" t="s">
        <v>268</v>
      </c>
    </row>
    <row r="70" spans="1:39" x14ac:dyDescent="0.2">
      <c r="A70" s="2" t="s">
        <v>96</v>
      </c>
      <c r="B70" s="8">
        <v>1963680</v>
      </c>
      <c r="C70" s="8">
        <v>56856</v>
      </c>
      <c r="D70" s="8">
        <v>665198</v>
      </c>
      <c r="E70" s="8">
        <v>4480344</v>
      </c>
      <c r="F70" s="8">
        <v>174002</v>
      </c>
      <c r="G70" s="8">
        <v>59143</v>
      </c>
      <c r="H70" s="8">
        <v>174605</v>
      </c>
      <c r="I70" s="8">
        <v>88107</v>
      </c>
      <c r="J70" s="8">
        <v>247244</v>
      </c>
      <c r="K70" s="8">
        <v>6590</v>
      </c>
      <c r="L70" s="8">
        <v>146758</v>
      </c>
      <c r="M70" s="8">
        <v>310397.06</v>
      </c>
      <c r="N70" s="8">
        <v>168207</v>
      </c>
      <c r="O70" s="8">
        <v>1421276</v>
      </c>
      <c r="P70" s="8">
        <v>77684</v>
      </c>
      <c r="Q70" s="8">
        <v>65607</v>
      </c>
      <c r="R70" s="8">
        <v>0</v>
      </c>
      <c r="S70" s="8">
        <v>321436</v>
      </c>
      <c r="T70" s="8">
        <v>0</v>
      </c>
      <c r="U70" s="8">
        <v>148248</v>
      </c>
      <c r="V70" s="8">
        <v>973147</v>
      </c>
      <c r="W70" s="8">
        <v>6759</v>
      </c>
      <c r="X70" s="8">
        <v>517839</v>
      </c>
      <c r="Y70" s="8">
        <v>119239</v>
      </c>
      <c r="Z70" s="8">
        <v>953125</v>
      </c>
      <c r="AA70" s="8">
        <v>0</v>
      </c>
      <c r="AB70" s="8">
        <v>1034307</v>
      </c>
      <c r="AC70" s="8">
        <v>235859</v>
      </c>
      <c r="AD70" s="8">
        <v>3043497</v>
      </c>
      <c r="AE70" s="8">
        <v>316491</v>
      </c>
      <c r="AF70" s="8">
        <v>1640324</v>
      </c>
      <c r="AG70" s="8">
        <v>0</v>
      </c>
      <c r="AH70" s="8">
        <v>202940</v>
      </c>
      <c r="AI70" s="8">
        <v>15488</v>
      </c>
      <c r="AJ70" s="8">
        <v>181391</v>
      </c>
      <c r="AK70" s="8">
        <v>8448557</v>
      </c>
      <c r="AL70" s="8">
        <v>322004</v>
      </c>
      <c r="AM70" s="3" t="s">
        <v>269</v>
      </c>
    </row>
    <row r="71" spans="1:39" x14ac:dyDescent="0.2">
      <c r="A71" s="2" t="s">
        <v>97</v>
      </c>
      <c r="B71" s="8">
        <v>0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1980781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1017048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3000000</v>
      </c>
      <c r="AE71" s="8">
        <v>0</v>
      </c>
      <c r="AF71" s="8">
        <v>0</v>
      </c>
      <c r="AG71" s="8">
        <v>0</v>
      </c>
      <c r="AH71" s="8">
        <v>0</v>
      </c>
      <c r="AI71" s="8">
        <v>0</v>
      </c>
      <c r="AJ71" s="8">
        <v>0</v>
      </c>
      <c r="AK71" s="8">
        <v>0</v>
      </c>
      <c r="AL71" s="8">
        <v>0</v>
      </c>
      <c r="AM71" s="3" t="s">
        <v>270</v>
      </c>
    </row>
    <row r="72" spans="1:39" x14ac:dyDescent="0.2">
      <c r="A72" s="2" t="s">
        <v>43</v>
      </c>
      <c r="B72" s="8">
        <v>3230640</v>
      </c>
      <c r="C72" s="8">
        <v>206160</v>
      </c>
      <c r="D72" s="8">
        <v>1854907</v>
      </c>
      <c r="E72" s="8">
        <v>5060643</v>
      </c>
      <c r="F72" s="8">
        <v>174002</v>
      </c>
      <c r="G72" s="8">
        <v>69056</v>
      </c>
      <c r="H72" s="8">
        <v>174605</v>
      </c>
      <c r="I72" s="8">
        <v>110281</v>
      </c>
      <c r="J72" s="8">
        <v>361880</v>
      </c>
      <c r="K72" s="8">
        <v>6590</v>
      </c>
      <c r="L72" s="8">
        <v>12655782</v>
      </c>
      <c r="M72" s="8">
        <v>1000645</v>
      </c>
      <c r="N72" s="8">
        <v>359314</v>
      </c>
      <c r="O72" s="8">
        <v>9249237</v>
      </c>
      <c r="P72" s="8">
        <v>437609</v>
      </c>
      <c r="Q72" s="8">
        <v>166830</v>
      </c>
      <c r="R72" s="8">
        <v>2750197</v>
      </c>
      <c r="S72" s="8">
        <v>1626624</v>
      </c>
      <c r="T72" s="8">
        <v>18707</v>
      </c>
      <c r="U72" s="8">
        <v>148248</v>
      </c>
      <c r="V72" s="8">
        <v>1671905</v>
      </c>
      <c r="W72" s="8">
        <v>843642</v>
      </c>
      <c r="X72" s="8">
        <v>1537007</v>
      </c>
      <c r="Y72" s="8">
        <v>153074</v>
      </c>
      <c r="Z72" s="8">
        <v>2311883</v>
      </c>
      <c r="AA72" s="8">
        <v>11613911</v>
      </c>
      <c r="AB72" s="8">
        <v>1221607</v>
      </c>
      <c r="AC72" s="8">
        <v>437703</v>
      </c>
      <c r="AD72" s="8">
        <v>6053225</v>
      </c>
      <c r="AE72" s="8">
        <v>328873</v>
      </c>
      <c r="AF72" s="8">
        <v>6255488</v>
      </c>
      <c r="AG72" s="8">
        <v>2325</v>
      </c>
      <c r="AH72" s="8">
        <v>235096</v>
      </c>
      <c r="AI72" s="8">
        <v>19881</v>
      </c>
      <c r="AJ72" s="8">
        <v>5362366</v>
      </c>
      <c r="AK72" s="8">
        <v>16822293</v>
      </c>
      <c r="AL72" s="8">
        <v>1131763</v>
      </c>
      <c r="AM72" s="3" t="s">
        <v>234</v>
      </c>
    </row>
    <row r="73" spans="1:39" x14ac:dyDescent="0.2">
      <c r="A73" s="2" t="s">
        <v>98</v>
      </c>
      <c r="B73" s="8">
        <v>0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29457128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1135083</v>
      </c>
      <c r="AB73" s="8">
        <v>0</v>
      </c>
      <c r="AC73" s="8">
        <v>0</v>
      </c>
      <c r="AD73" s="8">
        <v>0</v>
      </c>
      <c r="AE73" s="8">
        <v>0</v>
      </c>
      <c r="AF73" s="8">
        <v>0</v>
      </c>
      <c r="AG73" s="8">
        <v>0</v>
      </c>
      <c r="AH73" s="8">
        <v>0</v>
      </c>
      <c r="AI73" s="8">
        <v>0</v>
      </c>
      <c r="AJ73" s="8">
        <v>0</v>
      </c>
      <c r="AK73" s="8">
        <v>0</v>
      </c>
      <c r="AL73" s="8">
        <v>0</v>
      </c>
      <c r="AM73" s="3" t="s">
        <v>271</v>
      </c>
    </row>
    <row r="74" spans="1:39" x14ac:dyDescent="0.2">
      <c r="A74" s="2" t="s">
        <v>99</v>
      </c>
      <c r="B74" s="8">
        <v>3230640</v>
      </c>
      <c r="C74" s="8">
        <v>206160</v>
      </c>
      <c r="D74" s="8">
        <v>1854907</v>
      </c>
      <c r="E74" s="8">
        <v>5060643</v>
      </c>
      <c r="F74" s="8">
        <v>174002</v>
      </c>
      <c r="G74" s="8">
        <v>69056</v>
      </c>
      <c r="H74" s="8">
        <v>174605</v>
      </c>
      <c r="I74" s="8">
        <v>110281</v>
      </c>
      <c r="J74" s="8">
        <v>361880</v>
      </c>
      <c r="K74" s="8">
        <v>6590</v>
      </c>
      <c r="L74" s="8">
        <v>12655782</v>
      </c>
      <c r="M74" s="8">
        <v>1000645</v>
      </c>
      <c r="N74" s="8">
        <v>359314</v>
      </c>
      <c r="O74" s="8">
        <v>9249237</v>
      </c>
      <c r="P74" s="8">
        <v>437609</v>
      </c>
      <c r="Q74" s="8">
        <v>166830</v>
      </c>
      <c r="R74" s="8">
        <v>2750197</v>
      </c>
      <c r="S74" s="8">
        <v>31083752</v>
      </c>
      <c r="T74" s="8">
        <v>18707</v>
      </c>
      <c r="U74" s="8">
        <v>148248</v>
      </c>
      <c r="V74" s="8">
        <v>1671905</v>
      </c>
      <c r="W74" s="8">
        <v>843642</v>
      </c>
      <c r="X74" s="8">
        <v>1537007</v>
      </c>
      <c r="Y74" s="8">
        <v>153074</v>
      </c>
      <c r="Z74" s="8">
        <v>2311883</v>
      </c>
      <c r="AA74" s="8">
        <v>12748994</v>
      </c>
      <c r="AB74" s="8">
        <v>1221607</v>
      </c>
      <c r="AC74" s="8">
        <v>437703</v>
      </c>
      <c r="AD74" s="8">
        <v>6053225</v>
      </c>
      <c r="AE74" s="8">
        <v>328873</v>
      </c>
      <c r="AF74" s="8">
        <v>6255488</v>
      </c>
      <c r="AG74" s="8">
        <v>2325</v>
      </c>
      <c r="AH74" s="8">
        <v>235096</v>
      </c>
      <c r="AI74" s="8">
        <v>19881</v>
      </c>
      <c r="AJ74" s="8">
        <v>5362366</v>
      </c>
      <c r="AK74" s="8">
        <v>16822293</v>
      </c>
      <c r="AL74" s="8">
        <v>1131763</v>
      </c>
      <c r="AM74" s="3" t="s">
        <v>272</v>
      </c>
    </row>
    <row r="75" spans="1:39" x14ac:dyDescent="0.2">
      <c r="A75" s="2" t="s">
        <v>100</v>
      </c>
      <c r="B75" s="8">
        <v>14542536</v>
      </c>
      <c r="C75" s="8">
        <v>206160</v>
      </c>
      <c r="D75" s="8">
        <v>1854907</v>
      </c>
      <c r="E75" s="8">
        <v>16429370</v>
      </c>
      <c r="F75" s="8">
        <v>174002</v>
      </c>
      <c r="G75" s="8">
        <v>69056</v>
      </c>
      <c r="H75" s="8">
        <v>181445</v>
      </c>
      <c r="I75" s="8">
        <v>110281</v>
      </c>
      <c r="J75" s="8">
        <v>361880</v>
      </c>
      <c r="K75" s="8">
        <v>9764</v>
      </c>
      <c r="L75" s="8">
        <v>19736280</v>
      </c>
      <c r="M75" s="8">
        <v>1260645</v>
      </c>
      <c r="N75" s="8">
        <v>359314</v>
      </c>
      <c r="O75" s="8">
        <v>26851661</v>
      </c>
      <c r="P75" s="8">
        <v>437609</v>
      </c>
      <c r="Q75" s="8">
        <v>166830</v>
      </c>
      <c r="R75" s="8">
        <v>3125947</v>
      </c>
      <c r="S75" s="8">
        <v>31083752</v>
      </c>
      <c r="T75" s="8">
        <v>18707</v>
      </c>
      <c r="U75" s="8">
        <v>148248</v>
      </c>
      <c r="V75" s="8">
        <v>1671905</v>
      </c>
      <c r="W75" s="8">
        <v>843642</v>
      </c>
      <c r="X75" s="8">
        <v>1612278</v>
      </c>
      <c r="Y75" s="8">
        <v>153074</v>
      </c>
      <c r="Z75" s="8">
        <v>9063603</v>
      </c>
      <c r="AA75" s="8">
        <v>30351418</v>
      </c>
      <c r="AB75" s="8">
        <v>2575357</v>
      </c>
      <c r="AC75" s="8">
        <v>437703</v>
      </c>
      <c r="AD75" s="8">
        <v>6053225</v>
      </c>
      <c r="AE75" s="8">
        <v>328873</v>
      </c>
      <c r="AF75" s="8">
        <v>14857668</v>
      </c>
      <c r="AG75" s="8">
        <v>274861</v>
      </c>
      <c r="AH75" s="8">
        <v>235096</v>
      </c>
      <c r="AI75" s="8">
        <v>19881</v>
      </c>
      <c r="AJ75" s="8">
        <v>5362366</v>
      </c>
      <c r="AK75" s="8">
        <v>24640907</v>
      </c>
      <c r="AL75" s="8">
        <v>1131763</v>
      </c>
      <c r="AM75" s="3" t="s">
        <v>273</v>
      </c>
    </row>
    <row r="76" spans="1:39" x14ac:dyDescent="0.2">
      <c r="A76" s="2" t="s">
        <v>101</v>
      </c>
      <c r="B76" s="8">
        <v>48943245</v>
      </c>
      <c r="C76" s="8">
        <v>1940986</v>
      </c>
      <c r="D76" s="8">
        <v>8356029</v>
      </c>
      <c r="E76" s="8">
        <v>125377776</v>
      </c>
      <c r="F76" s="8">
        <v>1355031</v>
      </c>
      <c r="G76" s="8">
        <v>2067399</v>
      </c>
      <c r="H76" s="8">
        <v>7769407</v>
      </c>
      <c r="I76" s="8">
        <v>7073225</v>
      </c>
      <c r="J76" s="8">
        <v>3576191</v>
      </c>
      <c r="K76" s="8">
        <v>2241909</v>
      </c>
      <c r="L76" s="8">
        <v>62450989</v>
      </c>
      <c r="M76" s="8">
        <v>10951543</v>
      </c>
      <c r="N76" s="8">
        <v>7258249</v>
      </c>
      <c r="O76" s="8">
        <v>72985930</v>
      </c>
      <c r="P76" s="8">
        <v>8511841</v>
      </c>
      <c r="Q76" s="8">
        <v>3238099</v>
      </c>
      <c r="R76" s="8">
        <v>6201817</v>
      </c>
      <c r="S76" s="8">
        <v>79164377</v>
      </c>
      <c r="T76" s="8">
        <v>9282239</v>
      </c>
      <c r="U76" s="8">
        <v>8388948</v>
      </c>
      <c r="V76" s="8">
        <v>36883306</v>
      </c>
      <c r="W76" s="8">
        <v>4366309</v>
      </c>
      <c r="X76" s="8">
        <v>10390744</v>
      </c>
      <c r="Y76" s="8">
        <v>1428699</v>
      </c>
      <c r="Z76" s="8">
        <v>47889841</v>
      </c>
      <c r="AA76" s="8">
        <v>74493410</v>
      </c>
      <c r="AB76" s="8">
        <v>15466384</v>
      </c>
      <c r="AC76" s="8">
        <v>1320772</v>
      </c>
      <c r="AD76" s="8">
        <v>35408391</v>
      </c>
      <c r="AE76" s="8">
        <v>7661084</v>
      </c>
      <c r="AF76" s="8">
        <v>62049004</v>
      </c>
      <c r="AG76" s="8">
        <v>8326067</v>
      </c>
      <c r="AH76" s="8">
        <v>1308272</v>
      </c>
      <c r="AI76" s="8">
        <v>213688</v>
      </c>
      <c r="AJ76" s="8">
        <v>42748666</v>
      </c>
      <c r="AK76" s="8">
        <v>36245593</v>
      </c>
      <c r="AL76" s="8">
        <v>4347687</v>
      </c>
      <c r="AM76" s="3" t="s">
        <v>274</v>
      </c>
    </row>
    <row r="77" spans="1:39" x14ac:dyDescent="0.2"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</row>
    <row r="78" spans="1:39" x14ac:dyDescent="0.2">
      <c r="A78" s="5" t="s">
        <v>156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5" t="s">
        <v>159</v>
      </c>
    </row>
    <row r="79" spans="1:39" x14ac:dyDescent="0.2">
      <c r="A79" s="2" t="s">
        <v>102</v>
      </c>
      <c r="B79" s="8">
        <v>2203653</v>
      </c>
      <c r="C79" s="7">
        <v>443609</v>
      </c>
      <c r="D79" s="7">
        <v>3170709</v>
      </c>
      <c r="E79" s="7">
        <v>11487740</v>
      </c>
      <c r="F79" s="7">
        <v>288000</v>
      </c>
      <c r="G79" s="7">
        <v>141217</v>
      </c>
      <c r="H79" s="7">
        <v>2486730</v>
      </c>
      <c r="I79" s="7">
        <v>799424</v>
      </c>
      <c r="J79" s="7">
        <v>535000</v>
      </c>
      <c r="K79" s="7">
        <v>124250</v>
      </c>
      <c r="L79" s="7">
        <v>3456266</v>
      </c>
      <c r="M79" s="7">
        <v>188931</v>
      </c>
      <c r="N79" s="7">
        <v>990000</v>
      </c>
      <c r="O79" s="7">
        <v>13749496</v>
      </c>
      <c r="P79" s="7">
        <v>19131</v>
      </c>
      <c r="Q79" s="7">
        <v>3341</v>
      </c>
      <c r="R79" s="7">
        <v>283650</v>
      </c>
      <c r="S79" s="7">
        <v>648701</v>
      </c>
      <c r="T79" s="7">
        <v>8650</v>
      </c>
      <c r="U79" s="7">
        <v>458926</v>
      </c>
      <c r="V79" s="7">
        <v>677070</v>
      </c>
      <c r="W79" s="7">
        <v>449</v>
      </c>
      <c r="X79" s="7">
        <v>497733</v>
      </c>
      <c r="Y79" s="7">
        <v>351221</v>
      </c>
      <c r="Z79" s="7">
        <v>0</v>
      </c>
      <c r="AA79" s="7">
        <v>13749496</v>
      </c>
      <c r="AB79" s="7">
        <v>2282050</v>
      </c>
      <c r="AC79" s="7">
        <v>3627</v>
      </c>
      <c r="AD79" s="7">
        <v>3600175</v>
      </c>
      <c r="AE79" s="7">
        <v>236447</v>
      </c>
      <c r="AF79" s="7">
        <v>3477755</v>
      </c>
      <c r="AG79" s="7">
        <v>0</v>
      </c>
      <c r="AH79" s="7">
        <v>222470</v>
      </c>
      <c r="AI79" s="7">
        <v>0</v>
      </c>
      <c r="AJ79" s="7">
        <v>0</v>
      </c>
      <c r="AK79" s="7">
        <v>255121</v>
      </c>
      <c r="AL79" s="7">
        <v>50000</v>
      </c>
      <c r="AM79" s="3" t="s">
        <v>275</v>
      </c>
    </row>
    <row r="80" spans="1:39" x14ac:dyDescent="0.2">
      <c r="A80" s="2" t="s">
        <v>103</v>
      </c>
      <c r="B80" s="8">
        <v>408355</v>
      </c>
      <c r="C80" s="7">
        <v>496612</v>
      </c>
      <c r="D80" s="7">
        <v>2684027</v>
      </c>
      <c r="E80" s="7">
        <v>6781181</v>
      </c>
      <c r="F80" s="7">
        <v>328478</v>
      </c>
      <c r="G80" s="7">
        <v>38718</v>
      </c>
      <c r="H80" s="7">
        <v>2610378</v>
      </c>
      <c r="I80" s="7">
        <v>612745</v>
      </c>
      <c r="J80" s="7">
        <v>346373</v>
      </c>
      <c r="K80" s="7">
        <v>119600</v>
      </c>
      <c r="L80" s="7">
        <v>3702658</v>
      </c>
      <c r="M80" s="7">
        <v>52339</v>
      </c>
      <c r="N80" s="7">
        <v>900954</v>
      </c>
      <c r="O80" s="7">
        <v>11737479</v>
      </c>
      <c r="P80" s="7">
        <v>5618</v>
      </c>
      <c r="Q80" s="7">
        <v>195</v>
      </c>
      <c r="R80" s="7">
        <v>47056</v>
      </c>
      <c r="S80" s="7">
        <v>527476</v>
      </c>
      <c r="T80" s="7">
        <v>0</v>
      </c>
      <c r="U80" s="7">
        <v>121902</v>
      </c>
      <c r="V80" s="7">
        <v>0</v>
      </c>
      <c r="W80" s="7">
        <v>0</v>
      </c>
      <c r="X80" s="7">
        <v>234354</v>
      </c>
      <c r="Y80" s="7">
        <v>0</v>
      </c>
      <c r="Z80" s="7">
        <v>0</v>
      </c>
      <c r="AA80" s="7">
        <v>11737479</v>
      </c>
      <c r="AB80" s="7">
        <v>1362301</v>
      </c>
      <c r="AC80" s="7">
        <v>0</v>
      </c>
      <c r="AD80" s="7">
        <v>2601164</v>
      </c>
      <c r="AE80" s="7">
        <v>41646</v>
      </c>
      <c r="AF80" s="7">
        <v>683465</v>
      </c>
      <c r="AG80" s="7">
        <v>0</v>
      </c>
      <c r="AH80" s="7">
        <v>0</v>
      </c>
      <c r="AI80" s="7">
        <v>0</v>
      </c>
      <c r="AJ80" s="7">
        <v>0</v>
      </c>
      <c r="AK80" s="7">
        <v>0</v>
      </c>
      <c r="AL80" s="7">
        <v>0</v>
      </c>
      <c r="AM80" s="3" t="s">
        <v>276</v>
      </c>
    </row>
    <row r="81" spans="1:39" x14ac:dyDescent="0.2">
      <c r="A81" s="2" t="s">
        <v>63</v>
      </c>
      <c r="B81" s="8">
        <v>1795298</v>
      </c>
      <c r="C81" s="7">
        <v>-53003</v>
      </c>
      <c r="D81" s="7">
        <v>486682</v>
      </c>
      <c r="E81" s="7">
        <v>4706559</v>
      </c>
      <c r="F81" s="7">
        <v>-40478</v>
      </c>
      <c r="G81" s="7">
        <v>102499</v>
      </c>
      <c r="H81" s="7">
        <v>-123648</v>
      </c>
      <c r="I81" s="7">
        <v>186679</v>
      </c>
      <c r="J81" s="7">
        <v>188627</v>
      </c>
      <c r="K81" s="7">
        <v>4650</v>
      </c>
      <c r="L81" s="7">
        <v>-246392</v>
      </c>
      <c r="M81" s="7">
        <v>136592</v>
      </c>
      <c r="N81" s="7">
        <v>89046</v>
      </c>
      <c r="O81" s="7">
        <v>2012017</v>
      </c>
      <c r="P81" s="7">
        <v>13513</v>
      </c>
      <c r="Q81" s="7">
        <v>3146</v>
      </c>
      <c r="R81" s="7">
        <v>236594</v>
      </c>
      <c r="S81" s="7">
        <v>121225</v>
      </c>
      <c r="T81" s="7">
        <v>8650</v>
      </c>
      <c r="U81" s="7">
        <v>337024</v>
      </c>
      <c r="V81" s="7">
        <v>677070</v>
      </c>
      <c r="W81" s="7">
        <v>449</v>
      </c>
      <c r="X81" s="7">
        <v>263379</v>
      </c>
      <c r="Y81" s="7">
        <v>351221</v>
      </c>
      <c r="Z81" s="7">
        <v>0</v>
      </c>
      <c r="AA81" s="7">
        <v>2012017</v>
      </c>
      <c r="AB81" s="7">
        <v>919749</v>
      </c>
      <c r="AC81" s="7">
        <v>3627</v>
      </c>
      <c r="AD81" s="7">
        <v>999011</v>
      </c>
      <c r="AE81" s="7">
        <v>194801</v>
      </c>
      <c r="AF81" s="7">
        <v>2794290</v>
      </c>
      <c r="AG81" s="7">
        <v>0</v>
      </c>
      <c r="AH81" s="7">
        <v>222470</v>
      </c>
      <c r="AI81" s="7">
        <v>0</v>
      </c>
      <c r="AJ81" s="7">
        <v>0</v>
      </c>
      <c r="AK81" s="7">
        <v>255121</v>
      </c>
      <c r="AL81" s="7">
        <v>50000</v>
      </c>
      <c r="AM81" s="3" t="s">
        <v>277</v>
      </c>
    </row>
    <row r="82" spans="1:39" x14ac:dyDescent="0.2">
      <c r="A82" s="2" t="s">
        <v>62</v>
      </c>
      <c r="B82" s="8">
        <v>302845</v>
      </c>
      <c r="C82" s="7">
        <v>99404</v>
      </c>
      <c r="D82" s="7">
        <v>217790</v>
      </c>
      <c r="E82" s="7">
        <v>903006</v>
      </c>
      <c r="F82" s="7">
        <v>17535</v>
      </c>
      <c r="G82" s="7">
        <v>89039</v>
      </c>
      <c r="H82" s="7">
        <v>190691</v>
      </c>
      <c r="I82" s="7">
        <v>297741</v>
      </c>
      <c r="J82" s="7">
        <v>81047</v>
      </c>
      <c r="K82" s="7">
        <v>83065</v>
      </c>
      <c r="L82" s="7">
        <v>967921</v>
      </c>
      <c r="M82" s="7">
        <v>232762.96</v>
      </c>
      <c r="N82" s="7">
        <v>245170</v>
      </c>
      <c r="O82" s="7">
        <v>1193604</v>
      </c>
      <c r="P82" s="7">
        <v>50699</v>
      </c>
      <c r="Q82" s="7">
        <v>25582</v>
      </c>
      <c r="R82" s="7">
        <v>131258</v>
      </c>
      <c r="S82" s="7">
        <v>441816</v>
      </c>
      <c r="T82" s="7">
        <v>113671</v>
      </c>
      <c r="U82" s="7">
        <v>129909</v>
      </c>
      <c r="V82" s="7">
        <v>628735</v>
      </c>
      <c r="W82" s="7">
        <v>124574</v>
      </c>
      <c r="X82" s="7">
        <v>286249</v>
      </c>
      <c r="Y82" s="7">
        <v>194082</v>
      </c>
      <c r="Z82" s="7">
        <v>353700</v>
      </c>
      <c r="AA82" s="7">
        <v>1350886</v>
      </c>
      <c r="AB82" s="7">
        <v>580173</v>
      </c>
      <c r="AC82" s="7">
        <v>54029</v>
      </c>
      <c r="AD82" s="7">
        <v>581957</v>
      </c>
      <c r="AE82" s="7">
        <v>74664</v>
      </c>
      <c r="AF82" s="7">
        <v>438738</v>
      </c>
      <c r="AG82" s="7">
        <v>36814</v>
      </c>
      <c r="AH82" s="7">
        <v>101593</v>
      </c>
      <c r="AI82" s="7">
        <v>163211</v>
      </c>
      <c r="AJ82" s="7">
        <v>262521</v>
      </c>
      <c r="AK82" s="7">
        <v>260154</v>
      </c>
      <c r="AL82" s="7">
        <v>45442</v>
      </c>
      <c r="AM82" s="3" t="s">
        <v>278</v>
      </c>
    </row>
    <row r="83" spans="1:39" x14ac:dyDescent="0.2">
      <c r="A83" s="2" t="s">
        <v>61</v>
      </c>
      <c r="B83" s="8">
        <v>323567</v>
      </c>
      <c r="C83" s="7">
        <v>5863</v>
      </c>
      <c r="D83" s="7">
        <v>7784</v>
      </c>
      <c r="E83" s="7">
        <v>158960</v>
      </c>
      <c r="F83" s="7">
        <v>198455</v>
      </c>
      <c r="G83" s="7">
        <v>0</v>
      </c>
      <c r="H83" s="7">
        <v>0</v>
      </c>
      <c r="I83" s="7">
        <v>110114</v>
      </c>
      <c r="J83" s="7">
        <v>8440</v>
      </c>
      <c r="K83" s="7">
        <v>0</v>
      </c>
      <c r="L83" s="7">
        <v>716299</v>
      </c>
      <c r="M83" s="7">
        <v>29088.79</v>
      </c>
      <c r="N83" s="7">
        <v>35984</v>
      </c>
      <c r="O83" s="7">
        <v>0</v>
      </c>
      <c r="P83" s="7">
        <v>-96251</v>
      </c>
      <c r="Q83" s="7">
        <v>178</v>
      </c>
      <c r="R83" s="7">
        <v>-46790</v>
      </c>
      <c r="S83" s="7">
        <v>60</v>
      </c>
      <c r="T83" s="7">
        <v>0</v>
      </c>
      <c r="U83" s="7">
        <v>1363</v>
      </c>
      <c r="V83" s="7">
        <v>359423</v>
      </c>
      <c r="W83" s="7">
        <v>0</v>
      </c>
      <c r="X83" s="7">
        <v>94251</v>
      </c>
      <c r="Y83" s="7">
        <v>2848</v>
      </c>
      <c r="Z83" s="7">
        <v>199032</v>
      </c>
      <c r="AA83" s="7">
        <v>0</v>
      </c>
      <c r="AB83" s="7">
        <v>-7304</v>
      </c>
      <c r="AC83" s="7">
        <v>0</v>
      </c>
      <c r="AD83" s="7">
        <v>60750</v>
      </c>
      <c r="AE83" s="7">
        <v>0</v>
      </c>
      <c r="AF83" s="7">
        <v>0</v>
      </c>
      <c r="AG83" s="7">
        <v>1959</v>
      </c>
      <c r="AH83" s="7">
        <v>0</v>
      </c>
      <c r="AI83" s="7">
        <v>0</v>
      </c>
      <c r="AJ83" s="7">
        <v>20</v>
      </c>
      <c r="AK83" s="7">
        <v>2010</v>
      </c>
      <c r="AL83" s="7">
        <v>168000</v>
      </c>
      <c r="AM83" s="3" t="s">
        <v>279</v>
      </c>
    </row>
    <row r="84" spans="1:39" x14ac:dyDescent="0.2">
      <c r="A84" s="2" t="s">
        <v>60</v>
      </c>
      <c r="B84" s="8">
        <v>71058</v>
      </c>
      <c r="C84" s="7">
        <v>253002</v>
      </c>
      <c r="D84" s="7">
        <v>42515</v>
      </c>
      <c r="E84" s="7">
        <v>271123</v>
      </c>
      <c r="F84" s="7">
        <v>0</v>
      </c>
      <c r="G84" s="7">
        <v>426</v>
      </c>
      <c r="H84" s="7">
        <v>0</v>
      </c>
      <c r="I84" s="7">
        <v>0</v>
      </c>
      <c r="J84" s="7">
        <v>0</v>
      </c>
      <c r="K84" s="7">
        <v>0</v>
      </c>
      <c r="L84" s="7">
        <v>369819</v>
      </c>
      <c r="M84" s="7">
        <v>421.05</v>
      </c>
      <c r="N84" s="7">
        <v>0</v>
      </c>
      <c r="O84" s="7">
        <v>51647</v>
      </c>
      <c r="P84" s="7">
        <v>0</v>
      </c>
      <c r="Q84" s="7">
        <v>50</v>
      </c>
      <c r="R84" s="7">
        <v>0</v>
      </c>
      <c r="S84" s="7">
        <v>929739</v>
      </c>
      <c r="T84" s="7">
        <v>0</v>
      </c>
      <c r="U84" s="7">
        <v>11980</v>
      </c>
      <c r="V84" s="7">
        <v>205936</v>
      </c>
      <c r="W84" s="7">
        <v>0</v>
      </c>
      <c r="X84" s="7">
        <v>-357640</v>
      </c>
      <c r="Y84" s="7">
        <v>0</v>
      </c>
      <c r="Z84" s="7">
        <v>15394</v>
      </c>
      <c r="AA84" s="7">
        <v>-16872</v>
      </c>
      <c r="AB84" s="7">
        <v>51945</v>
      </c>
      <c r="AC84" s="7">
        <v>0</v>
      </c>
      <c r="AD84" s="7">
        <v>90009</v>
      </c>
      <c r="AE84" s="7">
        <v>534</v>
      </c>
      <c r="AF84" s="7">
        <v>0</v>
      </c>
      <c r="AG84" s="7">
        <v>0</v>
      </c>
      <c r="AH84" s="7">
        <v>0</v>
      </c>
      <c r="AI84" s="7">
        <v>0</v>
      </c>
      <c r="AJ84" s="7">
        <v>66522</v>
      </c>
      <c r="AK84" s="7">
        <v>77826</v>
      </c>
      <c r="AL84" s="7">
        <v>0</v>
      </c>
      <c r="AM84" s="3" t="s">
        <v>280</v>
      </c>
    </row>
    <row r="85" spans="1:39" x14ac:dyDescent="0.2">
      <c r="A85" s="2" t="s">
        <v>59</v>
      </c>
      <c r="B85" s="8">
        <v>0</v>
      </c>
      <c r="C85" s="7">
        <v>0</v>
      </c>
      <c r="D85" s="7">
        <v>-875</v>
      </c>
      <c r="E85" s="7">
        <v>0</v>
      </c>
      <c r="F85" s="7">
        <v>0</v>
      </c>
      <c r="G85" s="7">
        <v>0</v>
      </c>
      <c r="H85" s="7">
        <v>169715</v>
      </c>
      <c r="I85" s="7">
        <v>-69069</v>
      </c>
      <c r="J85" s="7">
        <v>0</v>
      </c>
      <c r="K85" s="7">
        <v>1650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24332</v>
      </c>
      <c r="T85" s="7">
        <v>77763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1173186</v>
      </c>
      <c r="AA85" s="7">
        <v>-9435</v>
      </c>
      <c r="AB85" s="7">
        <v>-716178</v>
      </c>
      <c r="AC85" s="7">
        <v>-4643</v>
      </c>
      <c r="AD85" s="7">
        <v>97192</v>
      </c>
      <c r="AE85" s="7">
        <v>-98838</v>
      </c>
      <c r="AF85" s="7">
        <v>0</v>
      </c>
      <c r="AG85" s="7">
        <v>0</v>
      </c>
      <c r="AH85" s="7">
        <v>0</v>
      </c>
      <c r="AI85" s="7">
        <v>0</v>
      </c>
      <c r="AJ85" s="7">
        <v>38291</v>
      </c>
      <c r="AK85" s="7">
        <v>0</v>
      </c>
      <c r="AL85" s="7">
        <v>0</v>
      </c>
      <c r="AM85" s="3" t="s">
        <v>281</v>
      </c>
    </row>
    <row r="86" spans="1:39" x14ac:dyDescent="0.2">
      <c r="A86" s="2" t="s">
        <v>58</v>
      </c>
      <c r="B86" s="8">
        <v>0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169940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217401</v>
      </c>
      <c r="W86" s="7">
        <v>105440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3" t="s">
        <v>282</v>
      </c>
    </row>
    <row r="87" spans="1:39" x14ac:dyDescent="0.2">
      <c r="A87" s="2" t="s">
        <v>57</v>
      </c>
      <c r="B87" s="8">
        <v>0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-1007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3" t="s">
        <v>283</v>
      </c>
    </row>
    <row r="88" spans="1:39" x14ac:dyDescent="0.2">
      <c r="A88" s="2" t="s">
        <v>56</v>
      </c>
      <c r="B88" s="8">
        <v>1744962</v>
      </c>
      <c r="C88" s="7">
        <v>-399546</v>
      </c>
      <c r="D88" s="7">
        <v>233286</v>
      </c>
      <c r="E88" s="7">
        <v>3691390</v>
      </c>
      <c r="F88" s="7">
        <v>140442</v>
      </c>
      <c r="G88" s="7">
        <v>13034</v>
      </c>
      <c r="H88" s="7">
        <v>25316</v>
      </c>
      <c r="I88" s="7">
        <v>-70017</v>
      </c>
      <c r="J88" s="7">
        <v>116020</v>
      </c>
      <c r="K88" s="7">
        <v>-77772</v>
      </c>
      <c r="L88" s="7">
        <v>-867833</v>
      </c>
      <c r="M88" s="7">
        <v>-67503.22</v>
      </c>
      <c r="N88" s="7">
        <v>-120140</v>
      </c>
      <c r="O88" s="7">
        <v>766766</v>
      </c>
      <c r="P88" s="7">
        <v>-133437</v>
      </c>
      <c r="Q88" s="7">
        <v>-22308</v>
      </c>
      <c r="R88" s="7">
        <v>58546</v>
      </c>
      <c r="S88" s="7">
        <v>-1225938</v>
      </c>
      <c r="T88" s="7">
        <v>-27258</v>
      </c>
      <c r="U88" s="7">
        <v>196498</v>
      </c>
      <c r="V88" s="7">
        <v>419223</v>
      </c>
      <c r="W88" s="7">
        <v>-18685</v>
      </c>
      <c r="X88" s="7">
        <v>429021</v>
      </c>
      <c r="Y88" s="7">
        <v>159987</v>
      </c>
      <c r="Z88" s="7">
        <v>1003124</v>
      </c>
      <c r="AA88" s="7">
        <v>668568</v>
      </c>
      <c r="AB88" s="7">
        <v>-435851</v>
      </c>
      <c r="AC88" s="7">
        <v>-55045</v>
      </c>
      <c r="AD88" s="7">
        <v>484987</v>
      </c>
      <c r="AE88" s="7">
        <v>20765</v>
      </c>
      <c r="AF88" s="7">
        <v>2355552</v>
      </c>
      <c r="AG88" s="7">
        <v>-34855</v>
      </c>
      <c r="AH88" s="7">
        <v>120877</v>
      </c>
      <c r="AI88" s="7">
        <v>-163211</v>
      </c>
      <c r="AJ88" s="7">
        <v>-290732</v>
      </c>
      <c r="AK88" s="7">
        <v>-80849</v>
      </c>
      <c r="AL88" s="7">
        <v>172558</v>
      </c>
      <c r="AM88" s="3" t="s">
        <v>284</v>
      </c>
    </row>
    <row r="89" spans="1:39" x14ac:dyDescent="0.2">
      <c r="A89" s="2" t="s">
        <v>55</v>
      </c>
      <c r="B89" s="8">
        <v>0</v>
      </c>
      <c r="C89" s="7">
        <v>0</v>
      </c>
      <c r="D89" s="7">
        <v>0</v>
      </c>
      <c r="E89" s="7">
        <v>236990</v>
      </c>
      <c r="F89" s="7">
        <v>0</v>
      </c>
      <c r="G89" s="7">
        <v>0</v>
      </c>
      <c r="H89" s="7">
        <v>905</v>
      </c>
      <c r="I89" s="7">
        <v>27364</v>
      </c>
      <c r="J89" s="7">
        <v>0</v>
      </c>
      <c r="K89" s="7">
        <v>0</v>
      </c>
      <c r="L89" s="7">
        <v>0</v>
      </c>
      <c r="M89" s="7">
        <v>89775.65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62444</v>
      </c>
      <c r="T89" s="7">
        <v>38366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22107</v>
      </c>
      <c r="AD89" s="7">
        <v>226997</v>
      </c>
      <c r="AE89" s="7">
        <v>0</v>
      </c>
      <c r="AF89" s="7">
        <v>0</v>
      </c>
      <c r="AG89" s="7">
        <v>0</v>
      </c>
      <c r="AH89" s="7">
        <v>0</v>
      </c>
      <c r="AI89" s="7">
        <v>1766</v>
      </c>
      <c r="AJ89" s="7">
        <v>0</v>
      </c>
      <c r="AK89" s="7">
        <v>0</v>
      </c>
      <c r="AL89" s="7">
        <v>0</v>
      </c>
      <c r="AM89" s="3" t="s">
        <v>285</v>
      </c>
    </row>
    <row r="90" spans="1:39" x14ac:dyDescent="0.2">
      <c r="A90" s="2" t="s">
        <v>54</v>
      </c>
      <c r="B90" s="8">
        <v>183837</v>
      </c>
      <c r="C90" s="7">
        <v>192</v>
      </c>
      <c r="D90" s="7">
        <v>0</v>
      </c>
      <c r="E90" s="7">
        <v>1163419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38273.43</v>
      </c>
      <c r="N90" s="7">
        <v>0</v>
      </c>
      <c r="O90" s="7">
        <v>1551642</v>
      </c>
      <c r="P90" s="7">
        <v>0</v>
      </c>
      <c r="Q90" s="7">
        <v>0</v>
      </c>
      <c r="R90" s="7">
        <v>106947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97719</v>
      </c>
      <c r="Y90" s="7">
        <v>0</v>
      </c>
      <c r="Z90" s="7">
        <v>247727</v>
      </c>
      <c r="AA90" s="7">
        <v>1551642</v>
      </c>
      <c r="AB90" s="7">
        <v>41830</v>
      </c>
      <c r="AC90" s="7">
        <v>0</v>
      </c>
      <c r="AD90" s="7">
        <v>0</v>
      </c>
      <c r="AE90" s="7">
        <v>0</v>
      </c>
      <c r="AF90" s="7">
        <v>1047951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  <c r="AM90" s="3" t="s">
        <v>286</v>
      </c>
    </row>
    <row r="91" spans="1:39" x14ac:dyDescent="0.2">
      <c r="A91" s="2" t="s">
        <v>53</v>
      </c>
      <c r="B91" s="8">
        <v>0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78058</v>
      </c>
      <c r="X91" s="7">
        <v>0</v>
      </c>
      <c r="Y91" s="7">
        <v>0</v>
      </c>
      <c r="Z91" s="7">
        <v>0</v>
      </c>
      <c r="AA91" s="7">
        <v>232048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  <c r="AM91" s="3" t="s">
        <v>287</v>
      </c>
    </row>
    <row r="92" spans="1:39" x14ac:dyDescent="0.2">
      <c r="A92" s="2" t="s">
        <v>52</v>
      </c>
      <c r="B92" s="8">
        <v>0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145795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1555</v>
      </c>
      <c r="AA92" s="7">
        <v>0</v>
      </c>
      <c r="AB92" s="7">
        <v>0</v>
      </c>
      <c r="AC92" s="7">
        <v>-135812</v>
      </c>
      <c r="AD92" s="7">
        <v>71576</v>
      </c>
      <c r="AE92" s="7">
        <v>0</v>
      </c>
      <c r="AF92" s="7">
        <v>0</v>
      </c>
      <c r="AG92" s="7">
        <v>-1169359</v>
      </c>
      <c r="AH92" s="7">
        <v>0</v>
      </c>
      <c r="AI92" s="7">
        <v>0</v>
      </c>
      <c r="AJ92" s="7">
        <v>0</v>
      </c>
      <c r="AK92" s="7">
        <v>0</v>
      </c>
      <c r="AL92" s="7">
        <v>0</v>
      </c>
      <c r="AM92" s="3" t="s">
        <v>288</v>
      </c>
    </row>
    <row r="93" spans="1:39" x14ac:dyDescent="0.2">
      <c r="A93" s="2" t="s">
        <v>51</v>
      </c>
      <c r="B93" s="8">
        <v>1561125</v>
      </c>
      <c r="C93" s="7">
        <v>-399738</v>
      </c>
      <c r="D93" s="7">
        <v>233286</v>
      </c>
      <c r="E93" s="7">
        <v>2764961</v>
      </c>
      <c r="F93" s="7">
        <v>140442</v>
      </c>
      <c r="G93" s="7">
        <v>13034</v>
      </c>
      <c r="H93" s="7">
        <v>26221</v>
      </c>
      <c r="I93" s="7">
        <v>-42653</v>
      </c>
      <c r="J93" s="7">
        <v>116020</v>
      </c>
      <c r="K93" s="7">
        <v>-77772</v>
      </c>
      <c r="L93" s="7">
        <v>-867833</v>
      </c>
      <c r="M93" s="7">
        <v>-16001</v>
      </c>
      <c r="N93" s="7">
        <v>25655</v>
      </c>
      <c r="O93" s="7">
        <v>-784876</v>
      </c>
      <c r="P93" s="7">
        <v>-133437</v>
      </c>
      <c r="Q93" s="7">
        <v>-22308</v>
      </c>
      <c r="R93" s="7">
        <v>-48401</v>
      </c>
      <c r="S93" s="7">
        <v>-1163494</v>
      </c>
      <c r="T93" s="7">
        <v>11108</v>
      </c>
      <c r="U93" s="7">
        <v>196498</v>
      </c>
      <c r="V93" s="7">
        <v>419223</v>
      </c>
      <c r="W93" s="7">
        <v>-96743</v>
      </c>
      <c r="X93" s="7">
        <v>331302</v>
      </c>
      <c r="Y93" s="7">
        <v>159987</v>
      </c>
      <c r="Z93" s="7">
        <v>756952</v>
      </c>
      <c r="AA93" s="7">
        <v>-1115122</v>
      </c>
      <c r="AB93" s="7">
        <v>-477681</v>
      </c>
      <c r="AC93" s="7">
        <v>-168750</v>
      </c>
      <c r="AD93" s="7">
        <v>783560</v>
      </c>
      <c r="AE93" s="7">
        <v>20765</v>
      </c>
      <c r="AF93" s="7">
        <v>1307601</v>
      </c>
      <c r="AG93" s="7">
        <v>-1204214</v>
      </c>
      <c r="AH93" s="7">
        <v>120877</v>
      </c>
      <c r="AI93" s="7">
        <v>-161445</v>
      </c>
      <c r="AJ93" s="7">
        <v>-290732</v>
      </c>
      <c r="AK93" s="7">
        <v>-80849</v>
      </c>
      <c r="AL93" s="7">
        <v>172558</v>
      </c>
      <c r="AM93" s="3" t="s">
        <v>289</v>
      </c>
    </row>
    <row r="94" spans="1:39" x14ac:dyDescent="0.2">
      <c r="A94" s="2" t="s">
        <v>50</v>
      </c>
      <c r="B94" s="8">
        <v>171724</v>
      </c>
      <c r="C94" s="7">
        <v>0</v>
      </c>
      <c r="D94" s="7">
        <v>56431</v>
      </c>
      <c r="E94" s="7">
        <v>255595</v>
      </c>
      <c r="F94" s="7">
        <v>0</v>
      </c>
      <c r="G94" s="7">
        <v>210</v>
      </c>
      <c r="H94" s="7">
        <v>0</v>
      </c>
      <c r="I94" s="7">
        <v>0</v>
      </c>
      <c r="J94" s="7">
        <v>27690</v>
      </c>
      <c r="K94" s="7">
        <v>0</v>
      </c>
      <c r="L94" s="7">
        <v>0</v>
      </c>
      <c r="M94" s="7">
        <v>2907</v>
      </c>
      <c r="N94" s="7">
        <v>7201</v>
      </c>
      <c r="O94" s="7">
        <v>17515</v>
      </c>
      <c r="P94" s="7">
        <v>0</v>
      </c>
      <c r="Q94" s="7">
        <v>0</v>
      </c>
      <c r="R94" s="7">
        <v>0</v>
      </c>
      <c r="S94" s="7">
        <v>7251</v>
      </c>
      <c r="T94" s="7">
        <v>-8360</v>
      </c>
      <c r="U94" s="7">
        <v>71639</v>
      </c>
      <c r="V94" s="7">
        <v>25203</v>
      </c>
      <c r="W94" s="7">
        <v>0</v>
      </c>
      <c r="X94" s="7">
        <v>45674</v>
      </c>
      <c r="Y94" s="7">
        <v>33598</v>
      </c>
      <c r="Z94" s="7">
        <v>0</v>
      </c>
      <c r="AA94" s="7">
        <v>17515</v>
      </c>
      <c r="AB94" s="7">
        <v>41960</v>
      </c>
      <c r="AC94" s="7">
        <v>0</v>
      </c>
      <c r="AD94" s="7">
        <v>147937</v>
      </c>
      <c r="AE94" s="7">
        <v>3578</v>
      </c>
      <c r="AF94" s="7">
        <v>351553</v>
      </c>
      <c r="AG94" s="7">
        <v>0</v>
      </c>
      <c r="AH94" s="7">
        <v>12977</v>
      </c>
      <c r="AI94" s="7">
        <v>0</v>
      </c>
      <c r="AJ94" s="7">
        <v>0</v>
      </c>
      <c r="AK94" s="7">
        <v>0</v>
      </c>
      <c r="AL94" s="7">
        <v>0</v>
      </c>
      <c r="AM94" s="3" t="s">
        <v>290</v>
      </c>
    </row>
    <row r="95" spans="1:39" x14ac:dyDescent="0.2">
      <c r="A95" s="2" t="s">
        <v>49</v>
      </c>
      <c r="B95" s="8">
        <v>1389401</v>
      </c>
      <c r="C95" s="7">
        <v>-399738</v>
      </c>
      <c r="D95" s="7">
        <v>176855</v>
      </c>
      <c r="E95" s="7">
        <v>2509366</v>
      </c>
      <c r="F95" s="7">
        <v>140442</v>
      </c>
      <c r="G95" s="7">
        <v>12824</v>
      </c>
      <c r="H95" s="7">
        <v>26221</v>
      </c>
      <c r="I95" s="7">
        <v>-42653</v>
      </c>
      <c r="J95" s="7">
        <v>88330</v>
      </c>
      <c r="K95" s="7">
        <v>-77772</v>
      </c>
      <c r="L95" s="7">
        <v>-867833</v>
      </c>
      <c r="M95" s="7">
        <v>-18908</v>
      </c>
      <c r="N95" s="7">
        <v>18454</v>
      </c>
      <c r="O95" s="7">
        <v>-802391</v>
      </c>
      <c r="P95" s="7">
        <v>-133437</v>
      </c>
      <c r="Q95" s="7">
        <v>-22308</v>
      </c>
      <c r="R95" s="7">
        <v>-48401</v>
      </c>
      <c r="S95" s="7">
        <v>-1170745</v>
      </c>
      <c r="T95" s="7">
        <v>19468</v>
      </c>
      <c r="U95" s="7">
        <v>124859</v>
      </c>
      <c r="V95" s="7">
        <v>394020</v>
      </c>
      <c r="W95" s="7">
        <v>-96743</v>
      </c>
      <c r="X95" s="7">
        <v>285628</v>
      </c>
      <c r="Y95" s="7">
        <v>126389</v>
      </c>
      <c r="Z95" s="7">
        <v>756952</v>
      </c>
      <c r="AA95" s="7">
        <v>-1132637</v>
      </c>
      <c r="AB95" s="7">
        <v>-519641</v>
      </c>
      <c r="AC95" s="7">
        <v>-168750</v>
      </c>
      <c r="AD95" s="7">
        <v>635623</v>
      </c>
      <c r="AE95" s="7">
        <v>17187</v>
      </c>
      <c r="AF95" s="7">
        <v>956048</v>
      </c>
      <c r="AG95" s="7">
        <v>-1204214</v>
      </c>
      <c r="AH95" s="7">
        <v>107900</v>
      </c>
      <c r="AI95" s="7">
        <v>-161445</v>
      </c>
      <c r="AJ95" s="7">
        <v>-290732</v>
      </c>
      <c r="AK95" s="7">
        <v>-80849</v>
      </c>
      <c r="AL95" s="7">
        <v>172558</v>
      </c>
      <c r="AM95" s="3" t="s">
        <v>291</v>
      </c>
    </row>
    <row r="96" spans="1:39" x14ac:dyDescent="0.2">
      <c r="A96" s="2" t="s">
        <v>48</v>
      </c>
      <c r="B96" s="8">
        <v>0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3" t="s">
        <v>292</v>
      </c>
    </row>
    <row r="97" spans="1:39" s="48" customFormat="1" x14ac:dyDescent="0.2">
      <c r="A97" s="2" t="s">
        <v>47</v>
      </c>
      <c r="B97" s="46">
        <v>1389401</v>
      </c>
      <c r="C97" s="49">
        <v>-399738</v>
      </c>
      <c r="D97" s="49">
        <v>176855</v>
      </c>
      <c r="E97" s="49">
        <v>2509366</v>
      </c>
      <c r="F97" s="49">
        <v>140442</v>
      </c>
      <c r="G97" s="49">
        <v>12824</v>
      </c>
      <c r="H97" s="49">
        <v>26221</v>
      </c>
      <c r="I97" s="49">
        <v>-42653</v>
      </c>
      <c r="J97" s="49">
        <v>88330</v>
      </c>
      <c r="K97" s="49">
        <v>-77772</v>
      </c>
      <c r="L97" s="49">
        <v>-867833</v>
      </c>
      <c r="M97" s="49">
        <v>-18908</v>
      </c>
      <c r="N97" s="49">
        <v>18454</v>
      </c>
      <c r="O97" s="49">
        <v>-802391</v>
      </c>
      <c r="P97" s="49">
        <v>-133437</v>
      </c>
      <c r="Q97" s="49">
        <v>-22308</v>
      </c>
      <c r="R97" s="49">
        <v>-48401</v>
      </c>
      <c r="S97" s="49">
        <v>-1170745</v>
      </c>
      <c r="T97" s="49">
        <v>19468</v>
      </c>
      <c r="U97" s="49">
        <v>124859</v>
      </c>
      <c r="V97" s="49">
        <v>394020</v>
      </c>
      <c r="W97" s="49">
        <v>-96743</v>
      </c>
      <c r="X97" s="49">
        <v>285628</v>
      </c>
      <c r="Y97" s="49">
        <v>126389</v>
      </c>
      <c r="Z97" s="49">
        <v>756952</v>
      </c>
      <c r="AA97" s="49">
        <v>-1132637</v>
      </c>
      <c r="AB97" s="49">
        <v>-519641</v>
      </c>
      <c r="AC97" s="49">
        <v>-168750</v>
      </c>
      <c r="AD97" s="49">
        <v>635623</v>
      </c>
      <c r="AE97" s="49">
        <v>17187</v>
      </c>
      <c r="AF97" s="49">
        <v>956048</v>
      </c>
      <c r="AG97" s="49">
        <v>-1204214</v>
      </c>
      <c r="AH97" s="49">
        <v>107900</v>
      </c>
      <c r="AI97" s="49">
        <v>-161445</v>
      </c>
      <c r="AJ97" s="49">
        <v>-290732</v>
      </c>
      <c r="AK97" s="49">
        <v>-80849</v>
      </c>
      <c r="AL97" s="49">
        <v>172558</v>
      </c>
      <c r="AM97" s="47" t="s">
        <v>293</v>
      </c>
    </row>
    <row r="98" spans="1:39" s="48" customFormat="1" x14ac:dyDescent="0.2">
      <c r="A98" s="2" t="s">
        <v>46</v>
      </c>
      <c r="B98" s="46">
        <v>1389401</v>
      </c>
      <c r="C98" s="46">
        <v>-399738</v>
      </c>
      <c r="D98" s="46">
        <v>176855</v>
      </c>
      <c r="E98" s="46">
        <v>2509366</v>
      </c>
      <c r="F98" s="46">
        <v>140442</v>
      </c>
      <c r="G98" s="46">
        <v>12824</v>
      </c>
      <c r="H98" s="46">
        <v>26221</v>
      </c>
      <c r="I98" s="49">
        <v>-42653</v>
      </c>
      <c r="J98" s="49">
        <v>72453</v>
      </c>
      <c r="K98" s="49">
        <v>-77772</v>
      </c>
      <c r="L98" s="49">
        <v>-867833</v>
      </c>
      <c r="M98" s="49">
        <v>-18908</v>
      </c>
      <c r="N98" s="49">
        <v>18454</v>
      </c>
      <c r="O98" s="49">
        <v>-802391</v>
      </c>
      <c r="P98" s="49">
        <v>-133437</v>
      </c>
      <c r="Q98" s="49">
        <v>-22308</v>
      </c>
      <c r="R98" s="49">
        <v>-48401</v>
      </c>
      <c r="S98" s="49">
        <v>-1162453</v>
      </c>
      <c r="T98" s="49">
        <v>19468</v>
      </c>
      <c r="U98" s="49">
        <v>124859</v>
      </c>
      <c r="V98" s="49">
        <v>394020</v>
      </c>
      <c r="W98" s="49">
        <v>-96743</v>
      </c>
      <c r="X98" s="49">
        <v>285628</v>
      </c>
      <c r="Y98" s="49">
        <v>126389</v>
      </c>
      <c r="Z98" s="49">
        <v>465034</v>
      </c>
      <c r="AA98" s="49">
        <v>-660693</v>
      </c>
      <c r="AB98" s="49">
        <v>-519641</v>
      </c>
      <c r="AC98" s="49">
        <v>-168750</v>
      </c>
      <c r="AD98" s="49">
        <v>663147</v>
      </c>
      <c r="AE98" s="49">
        <v>17187</v>
      </c>
      <c r="AF98" s="49">
        <v>956048</v>
      </c>
      <c r="AG98" s="49">
        <v>-1204214</v>
      </c>
      <c r="AH98" s="49">
        <v>107900</v>
      </c>
      <c r="AI98" s="49">
        <v>-161445</v>
      </c>
      <c r="AJ98" s="49">
        <v>-290732</v>
      </c>
      <c r="AK98" s="49">
        <v>-80849</v>
      </c>
      <c r="AL98" s="49">
        <v>172558</v>
      </c>
      <c r="AM98" s="47" t="s">
        <v>294</v>
      </c>
    </row>
    <row r="99" spans="1:39" s="48" customFormat="1" x14ac:dyDescent="0.2">
      <c r="A99" s="2" t="s">
        <v>36</v>
      </c>
      <c r="B99" s="46">
        <v>0</v>
      </c>
      <c r="C99" s="49">
        <v>0</v>
      </c>
      <c r="D99" s="49">
        <v>0</v>
      </c>
      <c r="E99" s="49">
        <v>0</v>
      </c>
      <c r="F99" s="49">
        <v>0</v>
      </c>
      <c r="G99" s="49">
        <v>0</v>
      </c>
      <c r="H99" s="49">
        <v>0</v>
      </c>
      <c r="I99" s="49">
        <v>0</v>
      </c>
      <c r="J99" s="49">
        <v>15877</v>
      </c>
      <c r="K99" s="49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49">
        <v>-8292</v>
      </c>
      <c r="T99" s="49">
        <v>0</v>
      </c>
      <c r="U99" s="49">
        <v>0</v>
      </c>
      <c r="V99" s="49">
        <v>0</v>
      </c>
      <c r="W99" s="49">
        <v>0</v>
      </c>
      <c r="X99" s="49">
        <v>0</v>
      </c>
      <c r="Y99" s="49">
        <v>0</v>
      </c>
      <c r="Z99" s="49">
        <v>291918</v>
      </c>
      <c r="AA99" s="49">
        <v>-471944</v>
      </c>
      <c r="AB99" s="49">
        <v>0</v>
      </c>
      <c r="AC99" s="49">
        <v>0</v>
      </c>
      <c r="AD99" s="49">
        <v>-27524</v>
      </c>
      <c r="AE99" s="49">
        <v>0</v>
      </c>
      <c r="AF99" s="49">
        <v>0</v>
      </c>
      <c r="AG99" s="49">
        <v>0</v>
      </c>
      <c r="AH99" s="49">
        <v>0</v>
      </c>
      <c r="AI99" s="49">
        <v>0</v>
      </c>
      <c r="AJ99" s="49">
        <v>0</v>
      </c>
      <c r="AK99" s="49">
        <v>0</v>
      </c>
      <c r="AL99" s="49">
        <v>0</v>
      </c>
      <c r="AM99" s="47" t="s">
        <v>295</v>
      </c>
    </row>
    <row r="100" spans="1:39" x14ac:dyDescent="0.2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</row>
    <row r="101" spans="1:39" x14ac:dyDescent="0.2">
      <c r="A101" s="5" t="s">
        <v>157</v>
      </c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5" t="s">
        <v>158</v>
      </c>
    </row>
    <row r="102" spans="1:39" x14ac:dyDescent="0.2">
      <c r="A102" s="1" t="s">
        <v>17</v>
      </c>
      <c r="B102" s="8">
        <v>1010035</v>
      </c>
      <c r="C102" s="7">
        <v>100699</v>
      </c>
      <c r="D102" s="7">
        <v>689625</v>
      </c>
      <c r="E102" s="7">
        <v>6516634</v>
      </c>
      <c r="F102" s="7">
        <v>-62492</v>
      </c>
      <c r="G102" s="7">
        <v>25432</v>
      </c>
      <c r="H102" s="7">
        <v>1278663</v>
      </c>
      <c r="I102" s="7">
        <v>198009</v>
      </c>
      <c r="J102" s="7">
        <v>78400</v>
      </c>
      <c r="K102" s="7">
        <v>-79693</v>
      </c>
      <c r="L102" s="7">
        <v>-32778</v>
      </c>
      <c r="M102" s="7">
        <v>165378</v>
      </c>
      <c r="N102" s="7">
        <v>-432117</v>
      </c>
      <c r="O102" s="7">
        <v>1095748</v>
      </c>
      <c r="P102" s="7">
        <v>-49004</v>
      </c>
      <c r="Q102" s="7">
        <v>-586</v>
      </c>
      <c r="R102" s="7">
        <v>-2222741</v>
      </c>
      <c r="S102" s="7">
        <v>-232112</v>
      </c>
      <c r="T102" s="7">
        <v>-88030</v>
      </c>
      <c r="U102" s="7">
        <v>148708</v>
      </c>
      <c r="V102" s="7">
        <v>668864</v>
      </c>
      <c r="W102" s="7">
        <v>-144590</v>
      </c>
      <c r="X102" s="7">
        <v>96072</v>
      </c>
      <c r="Y102" s="7">
        <v>-218250</v>
      </c>
      <c r="Z102" s="7">
        <v>-243116</v>
      </c>
      <c r="AA102" s="7">
        <v>1622078</v>
      </c>
      <c r="AB102" s="7">
        <v>483677</v>
      </c>
      <c r="AC102" s="7">
        <v>-42701</v>
      </c>
      <c r="AD102" s="7">
        <v>1933057</v>
      </c>
      <c r="AE102" s="7">
        <v>-146729</v>
      </c>
      <c r="AF102" s="7">
        <v>1324123</v>
      </c>
      <c r="AG102" s="7">
        <v>-35009</v>
      </c>
      <c r="AH102" s="7">
        <v>157447</v>
      </c>
      <c r="AI102" s="7">
        <v>-153339</v>
      </c>
      <c r="AJ102" s="7">
        <v>-219824</v>
      </c>
      <c r="AK102" s="7">
        <v>127055</v>
      </c>
      <c r="AL102" s="7">
        <v>-1928</v>
      </c>
      <c r="AM102" s="3" t="s">
        <v>296</v>
      </c>
    </row>
    <row r="103" spans="1:39" x14ac:dyDescent="0.2">
      <c r="A103" s="1" t="s">
        <v>18</v>
      </c>
      <c r="B103" s="8">
        <v>-396406</v>
      </c>
      <c r="C103" s="7">
        <v>-107672</v>
      </c>
      <c r="D103" s="7">
        <v>-764300</v>
      </c>
      <c r="E103" s="7">
        <v>197139</v>
      </c>
      <c r="F103" s="7">
        <v>288000</v>
      </c>
      <c r="G103" s="7">
        <v>-28023</v>
      </c>
      <c r="H103" s="7">
        <v>0</v>
      </c>
      <c r="I103" s="7">
        <v>-64604</v>
      </c>
      <c r="J103" s="7">
        <v>57330</v>
      </c>
      <c r="K103" s="7">
        <v>123380</v>
      </c>
      <c r="L103" s="7">
        <v>39300</v>
      </c>
      <c r="M103" s="7">
        <v>-85180</v>
      </c>
      <c r="N103" s="7">
        <v>-710</v>
      </c>
      <c r="O103" s="7">
        <v>5289089</v>
      </c>
      <c r="P103" s="7">
        <v>75773</v>
      </c>
      <c r="Q103" s="7">
        <v>-324</v>
      </c>
      <c r="R103" s="7">
        <v>2203505</v>
      </c>
      <c r="S103" s="7">
        <v>36068</v>
      </c>
      <c r="T103" s="7">
        <v>102425</v>
      </c>
      <c r="U103" s="7">
        <v>0</v>
      </c>
      <c r="V103" s="7">
        <v>-2934540</v>
      </c>
      <c r="W103" s="7">
        <v>-111280</v>
      </c>
      <c r="X103" s="7">
        <v>-166394</v>
      </c>
      <c r="Y103" s="7">
        <v>3406</v>
      </c>
      <c r="Z103" s="7">
        <v>-3087</v>
      </c>
      <c r="AA103" s="7">
        <v>4837471</v>
      </c>
      <c r="AB103" s="7">
        <v>-538902</v>
      </c>
      <c r="AC103" s="7">
        <v>4643</v>
      </c>
      <c r="AD103" s="7">
        <v>1001130</v>
      </c>
      <c r="AE103" s="7">
        <v>189109</v>
      </c>
      <c r="AF103" s="7">
        <v>310363</v>
      </c>
      <c r="AG103" s="7">
        <v>-4128599</v>
      </c>
      <c r="AH103" s="7">
        <v>0</v>
      </c>
      <c r="AI103" s="7">
        <v>1766</v>
      </c>
      <c r="AJ103" s="7">
        <v>131313</v>
      </c>
      <c r="AK103" s="7">
        <v>-75917</v>
      </c>
      <c r="AL103" s="7">
        <v>1928</v>
      </c>
      <c r="AM103" s="3" t="s">
        <v>297</v>
      </c>
    </row>
    <row r="104" spans="1:39" x14ac:dyDescent="0.2">
      <c r="A104" s="1" t="s">
        <v>19</v>
      </c>
      <c r="B104" s="8">
        <v>477456</v>
      </c>
      <c r="C104" s="7">
        <v>-192</v>
      </c>
      <c r="D104" s="7">
        <v>60048</v>
      </c>
      <c r="E104" s="7">
        <v>-5260342</v>
      </c>
      <c r="F104" s="7">
        <v>0</v>
      </c>
      <c r="G104" s="7">
        <v>-126</v>
      </c>
      <c r="H104" s="7">
        <v>-467883</v>
      </c>
      <c r="I104" s="7">
        <v>-114448</v>
      </c>
      <c r="J104" s="7">
        <v>0</v>
      </c>
      <c r="K104" s="7">
        <v>0</v>
      </c>
      <c r="L104" s="7">
        <v>0</v>
      </c>
      <c r="M104" s="7">
        <v>-116967</v>
      </c>
      <c r="N104" s="7">
        <v>0</v>
      </c>
      <c r="O104" s="7">
        <v>-6694462</v>
      </c>
      <c r="P104" s="7">
        <v>0</v>
      </c>
      <c r="Q104" s="7">
        <v>0</v>
      </c>
      <c r="R104" s="7">
        <v>21873</v>
      </c>
      <c r="S104" s="7">
        <v>70008</v>
      </c>
      <c r="T104" s="7">
        <v>0</v>
      </c>
      <c r="U104" s="7">
        <v>0</v>
      </c>
      <c r="V104" s="7">
        <v>0</v>
      </c>
      <c r="W104" s="7">
        <v>0</v>
      </c>
      <c r="X104" s="7">
        <v>90000</v>
      </c>
      <c r="Y104" s="7">
        <v>-35639</v>
      </c>
      <c r="Z104" s="7">
        <v>186242</v>
      </c>
      <c r="AA104" s="7">
        <v>-6779500</v>
      </c>
      <c r="AB104" s="7">
        <v>-41830</v>
      </c>
      <c r="AC104" s="7">
        <v>0</v>
      </c>
      <c r="AD104" s="7">
        <v>-3048428</v>
      </c>
      <c r="AE104" s="7">
        <v>-472451</v>
      </c>
      <c r="AF104" s="7">
        <v>-1584142</v>
      </c>
      <c r="AG104" s="7">
        <v>35009</v>
      </c>
      <c r="AH104" s="7">
        <v>-65000</v>
      </c>
      <c r="AI104" s="7">
        <v>0</v>
      </c>
      <c r="AJ104" s="7">
        <v>0</v>
      </c>
      <c r="AK104" s="7">
        <v>-51697</v>
      </c>
      <c r="AL104" s="7">
        <v>0</v>
      </c>
      <c r="AM104" s="3" t="s">
        <v>298</v>
      </c>
    </row>
    <row r="105" spans="1:39" x14ac:dyDescent="0.2">
      <c r="A105" s="1" t="s">
        <v>308</v>
      </c>
      <c r="B105" s="8">
        <v>0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3" t="s">
        <v>303</v>
      </c>
    </row>
    <row r="106" spans="1:39" x14ac:dyDescent="0.2">
      <c r="A106" s="1" t="s">
        <v>20</v>
      </c>
      <c r="B106" s="8">
        <v>152408</v>
      </c>
      <c r="C106" s="7">
        <v>12658</v>
      </c>
      <c r="D106" s="7">
        <v>49356</v>
      </c>
      <c r="E106" s="7">
        <v>5584220</v>
      </c>
      <c r="F106" s="7">
        <v>0</v>
      </c>
      <c r="G106" s="7">
        <v>8858</v>
      </c>
      <c r="H106" s="7">
        <v>255069</v>
      </c>
      <c r="I106" s="7">
        <v>284712</v>
      </c>
      <c r="J106" s="7">
        <v>28519</v>
      </c>
      <c r="K106" s="7">
        <v>4627</v>
      </c>
      <c r="L106" s="7">
        <v>37945</v>
      </c>
      <c r="M106" s="7">
        <v>1895430</v>
      </c>
      <c r="N106" s="7">
        <v>3518368</v>
      </c>
      <c r="O106" s="7">
        <v>413911</v>
      </c>
      <c r="P106" s="7">
        <v>41362</v>
      </c>
      <c r="Q106" s="7">
        <v>2236</v>
      </c>
      <c r="R106" s="7">
        <v>8383</v>
      </c>
      <c r="S106" s="7">
        <v>1509208</v>
      </c>
      <c r="T106" s="7">
        <v>690577</v>
      </c>
      <c r="U106" s="7">
        <v>575684</v>
      </c>
      <c r="V106" s="7">
        <v>7731045</v>
      </c>
      <c r="W106" s="7">
        <v>524508</v>
      </c>
      <c r="X106" s="7">
        <v>14085</v>
      </c>
      <c r="Y106" s="7">
        <v>414897</v>
      </c>
      <c r="Z106" s="7">
        <v>94339</v>
      </c>
      <c r="AA106" s="7">
        <v>426239</v>
      </c>
      <c r="AB106" s="7">
        <v>175184</v>
      </c>
      <c r="AC106" s="7">
        <v>439420</v>
      </c>
      <c r="AD106" s="7">
        <v>435344</v>
      </c>
      <c r="AE106" s="7">
        <v>1034413</v>
      </c>
      <c r="AF106" s="7">
        <v>741019</v>
      </c>
      <c r="AG106" s="7">
        <v>4131473</v>
      </c>
      <c r="AH106" s="7">
        <v>521210</v>
      </c>
      <c r="AI106" s="7">
        <v>168080</v>
      </c>
      <c r="AJ106" s="7">
        <v>162131</v>
      </c>
      <c r="AK106" s="7">
        <v>10772</v>
      </c>
      <c r="AL106" s="7">
        <v>0</v>
      </c>
      <c r="AM106" s="3" t="s">
        <v>299</v>
      </c>
    </row>
    <row r="107" spans="1:39" x14ac:dyDescent="0.2">
      <c r="A107" s="1" t="s">
        <v>21</v>
      </c>
      <c r="B107" s="8">
        <v>1243493</v>
      </c>
      <c r="C107" s="7">
        <v>5493</v>
      </c>
      <c r="D107" s="7">
        <v>34729</v>
      </c>
      <c r="E107" s="7">
        <v>7037651</v>
      </c>
      <c r="F107" s="7">
        <v>225508</v>
      </c>
      <c r="G107" s="7">
        <v>6141</v>
      </c>
      <c r="H107" s="7">
        <v>1065849</v>
      </c>
      <c r="I107" s="7">
        <v>303669</v>
      </c>
      <c r="J107" s="7">
        <v>164249</v>
      </c>
      <c r="K107" s="7">
        <v>48314</v>
      </c>
      <c r="L107" s="7">
        <v>44467</v>
      </c>
      <c r="M107" s="7">
        <v>1858661</v>
      </c>
      <c r="N107" s="7">
        <v>3085541</v>
      </c>
      <c r="O107" s="7">
        <v>104286</v>
      </c>
      <c r="P107" s="7">
        <v>68131</v>
      </c>
      <c r="Q107" s="7">
        <v>1326</v>
      </c>
      <c r="R107" s="7">
        <v>11020</v>
      </c>
      <c r="S107" s="7">
        <v>1383172</v>
      </c>
      <c r="T107" s="7">
        <v>704972</v>
      </c>
      <c r="U107" s="7">
        <v>724392</v>
      </c>
      <c r="V107" s="7">
        <v>5465369</v>
      </c>
      <c r="W107" s="7">
        <v>268638</v>
      </c>
      <c r="X107" s="7">
        <v>33763</v>
      </c>
      <c r="Y107" s="7">
        <v>164414</v>
      </c>
      <c r="Z107" s="7">
        <v>34378</v>
      </c>
      <c r="AA107" s="7">
        <v>106288</v>
      </c>
      <c r="AB107" s="7">
        <v>78129</v>
      </c>
      <c r="AC107" s="7">
        <v>401362</v>
      </c>
      <c r="AD107" s="7">
        <v>321103</v>
      </c>
      <c r="AE107" s="7">
        <v>604342</v>
      </c>
      <c r="AF107" s="7">
        <v>791363</v>
      </c>
      <c r="AG107" s="7">
        <v>2874</v>
      </c>
      <c r="AH107" s="7">
        <v>613657</v>
      </c>
      <c r="AI107" s="7">
        <v>16507</v>
      </c>
      <c r="AJ107" s="7">
        <v>73620</v>
      </c>
      <c r="AK107" s="7">
        <v>10213</v>
      </c>
      <c r="AL107" s="7">
        <v>0</v>
      </c>
      <c r="AM107" s="3" t="s">
        <v>300</v>
      </c>
    </row>
    <row r="108" spans="1:39" x14ac:dyDescent="0.2">
      <c r="A108" s="39"/>
      <c r="AF108" s="52"/>
      <c r="AM108" s="40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0E755-A27A-48B9-8964-DD4CCD688A6E}">
  <dimension ref="A3:CA36"/>
  <sheetViews>
    <sheetView zoomScaleNormal="100" workbookViewId="0"/>
  </sheetViews>
  <sheetFormatPr defaultRowHeight="12.75" x14ac:dyDescent="0.2"/>
  <cols>
    <col min="1" max="1" width="43.7109375" bestFit="1" customWidth="1"/>
    <col min="2" max="38" width="15.7109375" customWidth="1"/>
    <col min="39" max="39" width="34.5703125" bestFit="1" customWidth="1"/>
    <col min="40" max="40" width="26.5703125" bestFit="1" customWidth="1"/>
    <col min="47" max="47" width="11.140625" bestFit="1" customWidth="1"/>
  </cols>
  <sheetData>
    <row r="3" spans="1:79" ht="38.25" x14ac:dyDescent="0.2">
      <c r="A3" s="10"/>
      <c r="B3" s="6" t="s">
        <v>138</v>
      </c>
      <c r="C3" s="6" t="s">
        <v>140</v>
      </c>
      <c r="D3" s="6" t="s">
        <v>122</v>
      </c>
      <c r="E3" s="6" t="s">
        <v>123</v>
      </c>
      <c r="F3" s="6" t="s">
        <v>141</v>
      </c>
      <c r="G3" s="6" t="s">
        <v>124</v>
      </c>
      <c r="H3" s="6" t="s">
        <v>125</v>
      </c>
      <c r="I3" s="6" t="s">
        <v>142</v>
      </c>
      <c r="J3" s="6" t="s">
        <v>144</v>
      </c>
      <c r="K3" s="6" t="s">
        <v>145</v>
      </c>
      <c r="L3" s="6" t="s">
        <v>126</v>
      </c>
      <c r="M3" s="6" t="s">
        <v>146</v>
      </c>
      <c r="N3" s="6" t="s">
        <v>127</v>
      </c>
      <c r="O3" s="6" t="s">
        <v>147</v>
      </c>
      <c r="P3" s="6" t="s">
        <v>148</v>
      </c>
      <c r="Q3" s="6" t="s">
        <v>128</v>
      </c>
      <c r="R3" s="6" t="s">
        <v>129</v>
      </c>
      <c r="S3" s="6" t="s">
        <v>131</v>
      </c>
      <c r="T3" s="6" t="s">
        <v>149</v>
      </c>
      <c r="U3" s="6" t="s">
        <v>150</v>
      </c>
      <c r="V3" s="6" t="s">
        <v>132</v>
      </c>
      <c r="W3" s="6" t="s">
        <v>153</v>
      </c>
      <c r="X3" s="6" t="s">
        <v>133</v>
      </c>
      <c r="Y3" s="6" t="s">
        <v>151</v>
      </c>
      <c r="Z3" s="6" t="s">
        <v>134</v>
      </c>
      <c r="AA3" s="6" t="s">
        <v>154</v>
      </c>
      <c r="AB3" s="6" t="s">
        <v>121</v>
      </c>
      <c r="AC3" s="6" t="s">
        <v>135</v>
      </c>
      <c r="AD3" s="6" t="s">
        <v>152</v>
      </c>
      <c r="AE3" s="6" t="s">
        <v>136</v>
      </c>
      <c r="AF3" s="6" t="s">
        <v>137</v>
      </c>
      <c r="AG3" s="6" t="s">
        <v>143</v>
      </c>
      <c r="AH3" s="6" t="s">
        <v>213</v>
      </c>
      <c r="AI3" s="6" t="s">
        <v>139</v>
      </c>
      <c r="AJ3" s="6" t="s">
        <v>130</v>
      </c>
      <c r="AK3" s="6" t="s">
        <v>304</v>
      </c>
      <c r="AL3" s="6" t="s">
        <v>306</v>
      </c>
      <c r="AM3" s="10"/>
    </row>
    <row r="4" spans="1:79" ht="89.25" x14ac:dyDescent="0.2">
      <c r="A4" s="11" t="s">
        <v>161</v>
      </c>
      <c r="B4" s="6" t="s">
        <v>104</v>
      </c>
      <c r="C4" s="6" t="s">
        <v>106</v>
      </c>
      <c r="D4" s="6" t="s">
        <v>0</v>
      </c>
      <c r="E4" s="6" t="s">
        <v>1</v>
      </c>
      <c r="F4" s="6" t="s">
        <v>107</v>
      </c>
      <c r="G4" s="6" t="s">
        <v>2</v>
      </c>
      <c r="H4" s="6" t="s">
        <v>3</v>
      </c>
      <c r="I4" s="6" t="s">
        <v>108</v>
      </c>
      <c r="J4" s="6" t="s">
        <v>110</v>
      </c>
      <c r="K4" s="6" t="s">
        <v>111</v>
      </c>
      <c r="L4" s="6" t="s">
        <v>4</v>
      </c>
      <c r="M4" s="6" t="s">
        <v>112</v>
      </c>
      <c r="N4" s="6" t="s">
        <v>5</v>
      </c>
      <c r="O4" s="6" t="s">
        <v>113</v>
      </c>
      <c r="P4" s="6" t="s">
        <v>114</v>
      </c>
      <c r="Q4" s="6" t="s">
        <v>6</v>
      </c>
      <c r="R4" s="6" t="s">
        <v>7</v>
      </c>
      <c r="S4" s="6" t="s">
        <v>9</v>
      </c>
      <c r="T4" s="6" t="s">
        <v>115</v>
      </c>
      <c r="U4" s="6" t="s">
        <v>116</v>
      </c>
      <c r="V4" s="6" t="s">
        <v>10</v>
      </c>
      <c r="W4" s="6" t="s">
        <v>117</v>
      </c>
      <c r="X4" s="6" t="s">
        <v>11</v>
      </c>
      <c r="Y4" s="6" t="s">
        <v>118</v>
      </c>
      <c r="Z4" s="6" t="s">
        <v>12</v>
      </c>
      <c r="AA4" s="6" t="s">
        <v>119</v>
      </c>
      <c r="AB4" s="6" t="s">
        <v>13</v>
      </c>
      <c r="AC4" s="6" t="s">
        <v>14</v>
      </c>
      <c r="AD4" s="6" t="s">
        <v>120</v>
      </c>
      <c r="AE4" s="6" t="s">
        <v>15</v>
      </c>
      <c r="AF4" s="6" t="s">
        <v>16</v>
      </c>
      <c r="AG4" s="6" t="s">
        <v>109</v>
      </c>
      <c r="AH4" s="6" t="s">
        <v>212</v>
      </c>
      <c r="AI4" s="6" t="s">
        <v>105</v>
      </c>
      <c r="AJ4" s="6" t="s">
        <v>8</v>
      </c>
      <c r="AK4" s="6" t="s">
        <v>305</v>
      </c>
      <c r="AL4" s="6" t="s">
        <v>307</v>
      </c>
      <c r="AM4" s="11" t="s">
        <v>184</v>
      </c>
    </row>
    <row r="5" spans="1:79" ht="15" x14ac:dyDescent="0.2">
      <c r="A5" s="12"/>
      <c r="B5" s="6">
        <v>141106</v>
      </c>
      <c r="C5" s="6">
        <v>131265</v>
      </c>
      <c r="D5" s="6">
        <v>131076</v>
      </c>
      <c r="E5" s="6">
        <v>131019</v>
      </c>
      <c r="F5" s="6">
        <v>131287</v>
      </c>
      <c r="G5" s="6">
        <v>131011</v>
      </c>
      <c r="H5" s="6">
        <v>131234</v>
      </c>
      <c r="I5" s="6">
        <v>131285</v>
      </c>
      <c r="J5" s="6">
        <v>141003</v>
      </c>
      <c r="K5" s="6">
        <v>131247</v>
      </c>
      <c r="L5" s="6">
        <v>131239</v>
      </c>
      <c r="M5" s="6">
        <v>141036</v>
      </c>
      <c r="N5" s="6">
        <v>131241</v>
      </c>
      <c r="O5" s="6">
        <v>131255</v>
      </c>
      <c r="P5" s="6">
        <v>131246</v>
      </c>
      <c r="Q5" s="6">
        <v>131236</v>
      </c>
      <c r="R5" s="6">
        <v>131225</v>
      </c>
      <c r="S5" s="6">
        <v>131017</v>
      </c>
      <c r="T5" s="6">
        <v>131253</v>
      </c>
      <c r="U5" s="6">
        <v>131284</v>
      </c>
      <c r="V5" s="6">
        <v>131229</v>
      </c>
      <c r="W5" s="6">
        <v>141015</v>
      </c>
      <c r="X5" s="6">
        <v>131240</v>
      </c>
      <c r="Y5" s="6">
        <v>131245</v>
      </c>
      <c r="Z5" s="6">
        <v>131087</v>
      </c>
      <c r="AA5" s="6">
        <v>131278</v>
      </c>
      <c r="AB5" s="6">
        <v>131077</v>
      </c>
      <c r="AC5" s="6">
        <v>131086</v>
      </c>
      <c r="AD5" s="6">
        <v>131270</v>
      </c>
      <c r="AE5" s="6">
        <v>131101</v>
      </c>
      <c r="AF5" s="6">
        <v>131073</v>
      </c>
      <c r="AG5" s="6">
        <v>131281</v>
      </c>
      <c r="AH5" s="6">
        <v>141081</v>
      </c>
      <c r="AI5" s="6">
        <v>141202</v>
      </c>
      <c r="AJ5" s="6">
        <v>131217</v>
      </c>
      <c r="AK5" s="6">
        <v>111027</v>
      </c>
      <c r="AL5" s="6">
        <v>131027</v>
      </c>
      <c r="AM5" s="12"/>
    </row>
    <row r="6" spans="1:79" x14ac:dyDescent="0.2">
      <c r="A6" s="27" t="s">
        <v>162</v>
      </c>
      <c r="B6" s="38">
        <v>1</v>
      </c>
      <c r="C6" s="38">
        <v>1</v>
      </c>
      <c r="D6" s="38">
        <v>1</v>
      </c>
      <c r="E6" s="38">
        <v>1</v>
      </c>
      <c r="F6" s="38">
        <v>1</v>
      </c>
      <c r="G6" s="38">
        <v>1</v>
      </c>
      <c r="H6" s="38">
        <v>1</v>
      </c>
      <c r="I6" s="38">
        <v>1</v>
      </c>
      <c r="J6" s="38">
        <v>1</v>
      </c>
      <c r="K6" s="38">
        <v>1</v>
      </c>
      <c r="L6" s="38">
        <v>1</v>
      </c>
      <c r="M6" s="38">
        <v>1</v>
      </c>
      <c r="N6" s="38">
        <v>1</v>
      </c>
      <c r="O6" s="38">
        <v>1</v>
      </c>
      <c r="P6" s="38">
        <v>1</v>
      </c>
      <c r="Q6" s="38">
        <v>1</v>
      </c>
      <c r="R6" s="38">
        <v>1</v>
      </c>
      <c r="S6" s="38">
        <v>1</v>
      </c>
      <c r="T6" s="38">
        <v>1</v>
      </c>
      <c r="U6" s="38">
        <v>1</v>
      </c>
      <c r="V6" s="38">
        <v>1</v>
      </c>
      <c r="W6" s="38">
        <v>1</v>
      </c>
      <c r="X6" s="38">
        <v>1</v>
      </c>
      <c r="Y6" s="38">
        <v>1</v>
      </c>
      <c r="Z6" s="38">
        <v>1</v>
      </c>
      <c r="AA6" s="38">
        <v>1</v>
      </c>
      <c r="AB6" s="38">
        <v>1</v>
      </c>
      <c r="AC6" s="38">
        <v>1</v>
      </c>
      <c r="AD6" s="38">
        <v>1</v>
      </c>
      <c r="AE6" s="38">
        <v>1</v>
      </c>
      <c r="AF6" s="38">
        <v>1</v>
      </c>
      <c r="AG6" s="38">
        <v>1</v>
      </c>
      <c r="AH6" s="38">
        <v>1</v>
      </c>
      <c r="AI6" s="38">
        <v>1</v>
      </c>
      <c r="AJ6" s="38">
        <v>1</v>
      </c>
      <c r="AK6" s="38">
        <v>1</v>
      </c>
      <c r="AL6" s="38">
        <v>1</v>
      </c>
      <c r="AM6" s="28" t="s">
        <v>185</v>
      </c>
    </row>
    <row r="7" spans="1:79" x14ac:dyDescent="0.2">
      <c r="A7" s="27" t="s">
        <v>163</v>
      </c>
      <c r="B7" s="42">
        <v>0.73</v>
      </c>
      <c r="C7" s="42">
        <v>1.68</v>
      </c>
      <c r="D7" s="42">
        <v>0.45</v>
      </c>
      <c r="E7" s="42">
        <v>0.51</v>
      </c>
      <c r="F7" s="42">
        <v>0.54</v>
      </c>
      <c r="G7" s="42">
        <v>1.38</v>
      </c>
      <c r="H7" s="42">
        <v>0.66</v>
      </c>
      <c r="I7" s="42">
        <v>0.68</v>
      </c>
      <c r="J7" s="42">
        <v>1.67</v>
      </c>
      <c r="K7" s="42">
        <v>0.48</v>
      </c>
      <c r="L7" s="42">
        <v>0.15</v>
      </c>
      <c r="M7" s="42">
        <v>0.85</v>
      </c>
      <c r="N7" s="42">
        <v>0.82</v>
      </c>
      <c r="O7" s="42">
        <v>0.54</v>
      </c>
      <c r="P7" s="42">
        <v>0.33</v>
      </c>
      <c r="Q7" s="42">
        <v>0.35</v>
      </c>
      <c r="R7" s="42">
        <v>0.59</v>
      </c>
      <c r="S7" s="42">
        <v>0.27</v>
      </c>
      <c r="T7" s="42">
        <v>0.92</v>
      </c>
      <c r="U7" s="42">
        <v>1.77</v>
      </c>
      <c r="V7" s="42">
        <v>0.53</v>
      </c>
      <c r="W7" s="42">
        <v>0.95</v>
      </c>
      <c r="X7" s="42">
        <v>2.89</v>
      </c>
      <c r="Y7" s="42">
        <v>1.86</v>
      </c>
      <c r="Z7" s="42">
        <v>0.72</v>
      </c>
      <c r="AA7" s="42">
        <v>0.4</v>
      </c>
      <c r="AB7" s="42">
        <v>0.85</v>
      </c>
      <c r="AC7" s="42">
        <v>0.62</v>
      </c>
      <c r="AD7" s="42">
        <v>0.49</v>
      </c>
      <c r="AE7" s="42">
        <v>0.64</v>
      </c>
      <c r="AF7" s="42">
        <v>2.16</v>
      </c>
      <c r="AG7" s="42">
        <v>0.28999999999999998</v>
      </c>
      <c r="AH7" s="42" t="s">
        <v>201</v>
      </c>
      <c r="AI7" s="42" t="s">
        <v>201</v>
      </c>
      <c r="AJ7" s="42" t="s">
        <v>201</v>
      </c>
      <c r="AK7" s="42" t="s">
        <v>201</v>
      </c>
      <c r="AL7" s="42" t="s">
        <v>201</v>
      </c>
      <c r="AM7" s="29" t="s">
        <v>186</v>
      </c>
    </row>
    <row r="8" spans="1:79" x14ac:dyDescent="0.2">
      <c r="A8" s="27" t="s">
        <v>164</v>
      </c>
      <c r="B8" s="16">
        <v>7237409.9699999997</v>
      </c>
      <c r="C8" s="16">
        <v>4347898.0599999996</v>
      </c>
      <c r="D8" s="16">
        <v>9974734.7899999991</v>
      </c>
      <c r="E8" s="16">
        <v>25516358.670000002</v>
      </c>
      <c r="F8" s="16">
        <v>6965715.8399999999</v>
      </c>
      <c r="G8" s="16">
        <v>3018833.54</v>
      </c>
      <c r="H8" s="16">
        <v>193237.85</v>
      </c>
      <c r="I8" s="16">
        <v>237024.17</v>
      </c>
      <c r="J8" s="16">
        <v>2996422.71</v>
      </c>
      <c r="K8" s="16">
        <v>9671814.9399999995</v>
      </c>
      <c r="L8" s="16">
        <v>2203441.62</v>
      </c>
      <c r="M8" s="16">
        <v>7873204.6200000001</v>
      </c>
      <c r="N8" s="16">
        <v>309375.71999999997</v>
      </c>
      <c r="O8" s="16">
        <v>834469.96</v>
      </c>
      <c r="P8" s="16">
        <v>1785848.83</v>
      </c>
      <c r="Q8" s="16">
        <v>2127028.98</v>
      </c>
      <c r="R8" s="16">
        <v>2635345.17</v>
      </c>
      <c r="S8" s="16">
        <v>675567.67</v>
      </c>
      <c r="T8" s="16">
        <v>992403.06</v>
      </c>
      <c r="U8" s="16">
        <v>90366.69</v>
      </c>
      <c r="V8" s="16">
        <v>3417110.66</v>
      </c>
      <c r="W8" s="16">
        <v>11834794.710000001</v>
      </c>
      <c r="X8" s="16">
        <v>5432643.54</v>
      </c>
      <c r="Y8" s="16">
        <v>153560.35</v>
      </c>
      <c r="Z8" s="16">
        <v>1096461.55</v>
      </c>
      <c r="AA8" s="16">
        <v>1210365.32</v>
      </c>
      <c r="AB8" s="16">
        <v>7497978.5300000003</v>
      </c>
      <c r="AC8" s="16">
        <v>261228.97</v>
      </c>
      <c r="AD8" s="16">
        <v>4001247.43</v>
      </c>
      <c r="AE8" s="16">
        <v>560869.59</v>
      </c>
      <c r="AF8" s="16">
        <v>18591526.969999999</v>
      </c>
      <c r="AG8" s="16">
        <v>10153085.01</v>
      </c>
      <c r="AH8" s="16" t="s">
        <v>201</v>
      </c>
      <c r="AI8" s="16" t="s">
        <v>201</v>
      </c>
      <c r="AJ8" s="16" t="s">
        <v>201</v>
      </c>
      <c r="AK8" s="16" t="s">
        <v>201</v>
      </c>
      <c r="AL8" s="16" t="s">
        <v>201</v>
      </c>
      <c r="AM8" s="29" t="s">
        <v>187</v>
      </c>
    </row>
    <row r="9" spans="1:79" x14ac:dyDescent="0.2">
      <c r="A9" s="27" t="s">
        <v>165</v>
      </c>
      <c r="B9" s="16">
        <v>10720080</v>
      </c>
      <c r="C9" s="16">
        <v>3589499</v>
      </c>
      <c r="D9" s="16">
        <v>24044817</v>
      </c>
      <c r="E9" s="16">
        <v>64953709</v>
      </c>
      <c r="F9" s="16">
        <v>12626473</v>
      </c>
      <c r="G9" s="16">
        <v>1907028</v>
      </c>
      <c r="H9" s="16">
        <v>268763</v>
      </c>
      <c r="I9" s="16">
        <v>363551</v>
      </c>
      <c r="J9" s="16">
        <v>2143260</v>
      </c>
      <c r="K9" s="16">
        <v>15750474</v>
      </c>
      <c r="L9" s="16">
        <v>14137506</v>
      </c>
      <c r="M9" s="16">
        <v>11223697</v>
      </c>
      <c r="N9" s="16">
        <v>412761</v>
      </c>
      <c r="O9" s="16">
        <v>1498751</v>
      </c>
      <c r="P9" s="16">
        <v>6477736</v>
      </c>
      <c r="Q9" s="16">
        <v>6313302</v>
      </c>
      <c r="R9" s="16">
        <v>6134295</v>
      </c>
      <c r="S9" s="16">
        <v>2400901</v>
      </c>
      <c r="T9" s="16">
        <v>1211199</v>
      </c>
      <c r="U9" s="16">
        <v>68755</v>
      </c>
      <c r="V9" s="16">
        <v>6509152</v>
      </c>
      <c r="W9" s="16">
        <v>7792971</v>
      </c>
      <c r="X9" s="16">
        <v>1956249</v>
      </c>
      <c r="Y9" s="16">
        <v>86264</v>
      </c>
      <c r="Z9" s="16">
        <v>1664267</v>
      </c>
      <c r="AA9" s="16">
        <v>2403640</v>
      </c>
      <c r="AB9" s="16">
        <v>8164289</v>
      </c>
      <c r="AC9" s="16">
        <v>391777</v>
      </c>
      <c r="AD9" s="16">
        <v>7671101</v>
      </c>
      <c r="AE9" s="16">
        <v>756415</v>
      </c>
      <c r="AF9" s="16">
        <v>6926934</v>
      </c>
      <c r="AG9" s="16">
        <v>39311975</v>
      </c>
      <c r="AH9" s="16" t="s">
        <v>201</v>
      </c>
      <c r="AI9" s="16" t="s">
        <v>201</v>
      </c>
      <c r="AJ9" s="16" t="s">
        <v>201</v>
      </c>
      <c r="AK9" s="16" t="s">
        <v>201</v>
      </c>
      <c r="AL9" s="16" t="s">
        <v>201</v>
      </c>
      <c r="AM9" s="29" t="s">
        <v>188</v>
      </c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</row>
    <row r="10" spans="1:79" x14ac:dyDescent="0.2">
      <c r="A10" s="27" t="s">
        <v>166</v>
      </c>
      <c r="B10" s="16">
        <v>4234</v>
      </c>
      <c r="C10" s="16">
        <v>6188</v>
      </c>
      <c r="D10" s="16">
        <v>11282</v>
      </c>
      <c r="E10" s="16">
        <v>13491</v>
      </c>
      <c r="F10" s="16">
        <v>9694</v>
      </c>
      <c r="G10" s="16">
        <v>72</v>
      </c>
      <c r="H10" s="16">
        <v>507</v>
      </c>
      <c r="I10" s="16">
        <v>565</v>
      </c>
      <c r="J10" s="16">
        <v>4356</v>
      </c>
      <c r="K10" s="16">
        <v>11562</v>
      </c>
      <c r="L10" s="16">
        <v>3576</v>
      </c>
      <c r="M10" s="16">
        <v>11140</v>
      </c>
      <c r="N10" s="16">
        <v>757</v>
      </c>
      <c r="O10" s="16">
        <v>1365</v>
      </c>
      <c r="P10" s="16">
        <v>4203</v>
      </c>
      <c r="Q10" s="16">
        <v>5866</v>
      </c>
      <c r="R10" s="16">
        <v>4738</v>
      </c>
      <c r="S10" s="16">
        <v>2041</v>
      </c>
      <c r="T10" s="16">
        <v>1240</v>
      </c>
      <c r="U10" s="16">
        <v>286</v>
      </c>
      <c r="V10" s="16">
        <v>1785</v>
      </c>
      <c r="W10" s="16">
        <v>8053</v>
      </c>
      <c r="X10" s="16">
        <v>333</v>
      </c>
      <c r="Y10" s="16">
        <v>365</v>
      </c>
      <c r="Z10" s="16">
        <v>2103</v>
      </c>
      <c r="AA10" s="16">
        <v>2577</v>
      </c>
      <c r="AB10" s="16">
        <v>9720</v>
      </c>
      <c r="AC10" s="16">
        <v>1305</v>
      </c>
      <c r="AD10" s="16">
        <v>3784</v>
      </c>
      <c r="AE10" s="16">
        <v>1036</v>
      </c>
      <c r="AF10" s="16">
        <v>2775</v>
      </c>
      <c r="AG10" s="16">
        <v>6362</v>
      </c>
      <c r="AH10" s="16" t="s">
        <v>201</v>
      </c>
      <c r="AI10" s="16" t="s">
        <v>201</v>
      </c>
      <c r="AJ10" s="16" t="s">
        <v>201</v>
      </c>
      <c r="AK10" s="16" t="s">
        <v>201</v>
      </c>
      <c r="AL10" s="16" t="s">
        <v>201</v>
      </c>
      <c r="AM10" s="29" t="s">
        <v>189</v>
      </c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</row>
    <row r="11" spans="1:79" x14ac:dyDescent="0.2">
      <c r="A11" s="27" t="s">
        <v>167</v>
      </c>
      <c r="B11" s="16">
        <v>22278900</v>
      </c>
      <c r="C11" s="16">
        <v>2300000</v>
      </c>
      <c r="D11" s="16">
        <v>10000000</v>
      </c>
      <c r="E11" s="16">
        <v>93000000</v>
      </c>
      <c r="F11" s="16">
        <v>2345171</v>
      </c>
      <c r="G11" s="16">
        <v>1200000</v>
      </c>
      <c r="H11" s="16">
        <v>6000000</v>
      </c>
      <c r="I11" s="16">
        <v>6180371</v>
      </c>
      <c r="J11" s="16">
        <v>3551982</v>
      </c>
      <c r="K11" s="16">
        <v>3000000</v>
      </c>
      <c r="L11" s="16">
        <v>86840292</v>
      </c>
      <c r="M11" s="16">
        <v>10000000</v>
      </c>
      <c r="N11" s="16">
        <v>6000000</v>
      </c>
      <c r="O11" s="16">
        <v>40000000</v>
      </c>
      <c r="P11" s="16">
        <v>12000000</v>
      </c>
      <c r="Q11" s="16">
        <v>4486627</v>
      </c>
      <c r="R11" s="16">
        <v>3000000</v>
      </c>
      <c r="S11" s="16">
        <v>46967755</v>
      </c>
      <c r="T11" s="16">
        <v>10000000</v>
      </c>
      <c r="U11" s="16">
        <v>8435100</v>
      </c>
      <c r="V11" s="16">
        <v>34500000</v>
      </c>
      <c r="W11" s="16">
        <v>3750000</v>
      </c>
      <c r="X11" s="16">
        <v>9500000</v>
      </c>
      <c r="Y11" s="16">
        <v>1000000</v>
      </c>
      <c r="Z11" s="16">
        <v>49625545</v>
      </c>
      <c r="AA11" s="16">
        <v>15536535</v>
      </c>
      <c r="AB11" s="16">
        <v>8100000</v>
      </c>
      <c r="AC11" s="16">
        <v>1440000</v>
      </c>
      <c r="AD11" s="16">
        <v>27367296</v>
      </c>
      <c r="AE11" s="16">
        <v>6000000</v>
      </c>
      <c r="AF11" s="16">
        <v>42065129</v>
      </c>
      <c r="AG11" s="16">
        <v>30000000</v>
      </c>
      <c r="AH11" s="16">
        <v>500000</v>
      </c>
      <c r="AI11" s="16">
        <v>572509</v>
      </c>
      <c r="AJ11" s="16">
        <v>30000000</v>
      </c>
      <c r="AK11" s="16">
        <v>20000000</v>
      </c>
      <c r="AL11" s="16">
        <v>11000000</v>
      </c>
      <c r="AM11" s="29" t="s">
        <v>190</v>
      </c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</row>
    <row r="12" spans="1:79" x14ac:dyDescent="0.2">
      <c r="A12" s="27" t="s">
        <v>168</v>
      </c>
      <c r="B12" s="45">
        <v>16263597</v>
      </c>
      <c r="C12" s="45">
        <v>3864000</v>
      </c>
      <c r="D12" s="45">
        <v>4500000</v>
      </c>
      <c r="E12" s="45">
        <v>47430000</v>
      </c>
      <c r="F12" s="45">
        <v>1266392.3400000001</v>
      </c>
      <c r="G12" s="45">
        <v>1655999.9999999998</v>
      </c>
      <c r="H12" s="45">
        <v>3960000</v>
      </c>
      <c r="I12" s="45">
        <v>4202652.28</v>
      </c>
      <c r="J12" s="45">
        <v>5931809.9399999995</v>
      </c>
      <c r="K12" s="45">
        <v>1440000</v>
      </c>
      <c r="L12" s="45">
        <v>13026043.799999999</v>
      </c>
      <c r="M12" s="45">
        <v>8500000</v>
      </c>
      <c r="N12" s="45">
        <v>4920000</v>
      </c>
      <c r="O12" s="45">
        <v>21600000</v>
      </c>
      <c r="P12" s="45">
        <v>3960000</v>
      </c>
      <c r="Q12" s="45">
        <v>1570319.45</v>
      </c>
      <c r="R12" s="45">
        <v>1770000</v>
      </c>
      <c r="S12" s="45">
        <v>12681293.850000001</v>
      </c>
      <c r="T12" s="45">
        <v>9200000</v>
      </c>
      <c r="U12" s="45">
        <v>14930127</v>
      </c>
      <c r="V12" s="45">
        <v>18285000</v>
      </c>
      <c r="W12" s="45">
        <v>3562500</v>
      </c>
      <c r="X12" s="45">
        <v>27455000</v>
      </c>
      <c r="Y12" s="45">
        <v>1860000</v>
      </c>
      <c r="Z12" s="45">
        <v>35730392.399999999</v>
      </c>
      <c r="AA12" s="45">
        <v>6214614</v>
      </c>
      <c r="AB12" s="45">
        <v>6885000</v>
      </c>
      <c r="AC12" s="45">
        <v>892800</v>
      </c>
      <c r="AD12" s="45">
        <v>13409975.039999999</v>
      </c>
      <c r="AE12" s="45">
        <v>3840000</v>
      </c>
      <c r="AF12" s="45">
        <v>90860678.640000001</v>
      </c>
      <c r="AG12" s="45">
        <v>8700000</v>
      </c>
      <c r="AH12" s="45" t="s">
        <v>201</v>
      </c>
      <c r="AI12" s="45" t="s">
        <v>201</v>
      </c>
      <c r="AJ12" s="45" t="s">
        <v>201</v>
      </c>
      <c r="AK12" s="45" t="s">
        <v>201</v>
      </c>
      <c r="AL12" s="45" t="s">
        <v>201</v>
      </c>
      <c r="AM12" s="29" t="s">
        <v>191</v>
      </c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</row>
    <row r="13" spans="1:79" x14ac:dyDescent="0.2">
      <c r="A13" s="27" t="s">
        <v>169</v>
      </c>
      <c r="B13" s="17">
        <v>45291</v>
      </c>
      <c r="C13" s="17">
        <v>45291</v>
      </c>
      <c r="D13" s="17">
        <v>45291</v>
      </c>
      <c r="E13" s="17">
        <v>45291</v>
      </c>
      <c r="F13" s="17">
        <v>45291</v>
      </c>
      <c r="G13" s="17">
        <v>45291</v>
      </c>
      <c r="H13" s="17">
        <v>45291</v>
      </c>
      <c r="I13" s="17">
        <v>45291</v>
      </c>
      <c r="J13" s="17">
        <v>45291</v>
      </c>
      <c r="K13" s="17">
        <v>45291</v>
      </c>
      <c r="L13" s="17">
        <v>45291</v>
      </c>
      <c r="M13" s="17">
        <v>45291</v>
      </c>
      <c r="N13" s="17">
        <v>45291</v>
      </c>
      <c r="O13" s="17">
        <v>45291</v>
      </c>
      <c r="P13" s="17">
        <v>45291</v>
      </c>
      <c r="Q13" s="17">
        <v>45291</v>
      </c>
      <c r="R13" s="17">
        <v>45291</v>
      </c>
      <c r="S13" s="17">
        <v>45291</v>
      </c>
      <c r="T13" s="17">
        <v>45291</v>
      </c>
      <c r="U13" s="17">
        <v>45291</v>
      </c>
      <c r="V13" s="17">
        <v>45291</v>
      </c>
      <c r="W13" s="17">
        <v>45291</v>
      </c>
      <c r="X13" s="17">
        <v>45291</v>
      </c>
      <c r="Y13" s="17">
        <v>45291</v>
      </c>
      <c r="Z13" s="17">
        <v>45291</v>
      </c>
      <c r="AA13" s="17">
        <v>45291</v>
      </c>
      <c r="AB13" s="17">
        <v>45291</v>
      </c>
      <c r="AC13" s="17">
        <v>45291</v>
      </c>
      <c r="AD13" s="17">
        <v>45291</v>
      </c>
      <c r="AE13" s="17">
        <v>45291</v>
      </c>
      <c r="AF13" s="17">
        <v>45291</v>
      </c>
      <c r="AG13" s="17">
        <v>45291</v>
      </c>
      <c r="AH13" s="17">
        <v>45291</v>
      </c>
      <c r="AI13" s="17">
        <v>45291</v>
      </c>
      <c r="AJ13" s="17">
        <v>45291</v>
      </c>
      <c r="AK13" s="17">
        <v>45291</v>
      </c>
      <c r="AL13" s="17">
        <v>45291</v>
      </c>
      <c r="AM13" s="29" t="s">
        <v>192</v>
      </c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</row>
    <row r="14" spans="1:79" x14ac:dyDescent="0.2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1:79" x14ac:dyDescent="0.2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</row>
    <row r="16" spans="1:79" ht="15" x14ac:dyDescent="0.2">
      <c r="A16" s="13" t="s">
        <v>170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4" t="s">
        <v>193</v>
      </c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</row>
    <row r="17" spans="1:79" x14ac:dyDescent="0.2">
      <c r="A17" s="24" t="s">
        <v>171</v>
      </c>
      <c r="B17" s="30">
        <f>+B9/B11*100</f>
        <v>48.11763596945989</v>
      </c>
      <c r="C17" s="30">
        <f t="shared" ref="C17:AG17" si="0">+C9/C11*100</f>
        <v>156.06517391304348</v>
      </c>
      <c r="D17" s="30">
        <f t="shared" si="0"/>
        <v>240.44816999999998</v>
      </c>
      <c r="E17" s="30">
        <f t="shared" si="0"/>
        <v>69.842697849462368</v>
      </c>
      <c r="F17" s="30">
        <f t="shared" si="0"/>
        <v>538.40308446590882</v>
      </c>
      <c r="G17" s="30">
        <f t="shared" si="0"/>
        <v>158.91900000000001</v>
      </c>
      <c r="H17" s="30">
        <f t="shared" si="0"/>
        <v>4.4793833333333328</v>
      </c>
      <c r="I17" s="30">
        <f t="shared" si="0"/>
        <v>5.882349134056839</v>
      </c>
      <c r="J17" s="30">
        <f t="shared" si="0"/>
        <v>60.339832803206775</v>
      </c>
      <c r="K17" s="30">
        <f t="shared" si="0"/>
        <v>525.01580000000001</v>
      </c>
      <c r="L17" s="30">
        <f t="shared" si="0"/>
        <v>16.27989228778733</v>
      </c>
      <c r="M17" s="30">
        <f t="shared" si="0"/>
        <v>112.23696999999999</v>
      </c>
      <c r="N17" s="30">
        <f t="shared" si="0"/>
        <v>6.8793499999999996</v>
      </c>
      <c r="O17" s="30">
        <f t="shared" si="0"/>
        <v>3.7468775000000001</v>
      </c>
      <c r="P17" s="30">
        <f t="shared" si="0"/>
        <v>53.981133333333332</v>
      </c>
      <c r="Q17" s="30">
        <f t="shared" si="0"/>
        <v>140.71377005487642</v>
      </c>
      <c r="R17" s="30">
        <f t="shared" si="0"/>
        <v>204.47649999999999</v>
      </c>
      <c r="S17" s="30">
        <f t="shared" si="0"/>
        <v>5.1118070259053257</v>
      </c>
      <c r="T17" s="30">
        <f t="shared" si="0"/>
        <v>12.11199</v>
      </c>
      <c r="U17" s="30">
        <f t="shared" si="0"/>
        <v>0.81510592642647983</v>
      </c>
      <c r="V17" s="30">
        <f t="shared" si="0"/>
        <v>18.867107246376811</v>
      </c>
      <c r="W17" s="30">
        <f t="shared" si="0"/>
        <v>207.81255999999999</v>
      </c>
      <c r="X17" s="30">
        <f t="shared" si="0"/>
        <v>20.592094736842107</v>
      </c>
      <c r="Y17" s="30">
        <f t="shared" si="0"/>
        <v>8.6263999999999985</v>
      </c>
      <c r="Z17" s="30">
        <f t="shared" si="0"/>
        <v>3.3536498188584125</v>
      </c>
      <c r="AA17" s="30">
        <f t="shared" si="0"/>
        <v>15.470888457432755</v>
      </c>
      <c r="AB17" s="30">
        <f t="shared" si="0"/>
        <v>100.79369135802469</v>
      </c>
      <c r="AC17" s="30">
        <f t="shared" si="0"/>
        <v>27.206736111111113</v>
      </c>
      <c r="AD17" s="30">
        <f t="shared" si="0"/>
        <v>28.030175140430387</v>
      </c>
      <c r="AE17" s="30">
        <f t="shared" si="0"/>
        <v>12.606916666666667</v>
      </c>
      <c r="AF17" s="30">
        <f t="shared" ref="AF17" si="1">+AF9/AF11*100</f>
        <v>16.467164524801529</v>
      </c>
      <c r="AG17" s="30">
        <f t="shared" si="0"/>
        <v>131.03991666666667</v>
      </c>
      <c r="AH17" s="16" t="s">
        <v>201</v>
      </c>
      <c r="AI17" s="16" t="s">
        <v>201</v>
      </c>
      <c r="AJ17" s="16" t="s">
        <v>201</v>
      </c>
      <c r="AK17" s="16" t="s">
        <v>201</v>
      </c>
      <c r="AL17" s="16" t="s">
        <v>201</v>
      </c>
      <c r="AM17" s="20" t="s">
        <v>194</v>
      </c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</row>
    <row r="18" spans="1:79" x14ac:dyDescent="0.2">
      <c r="A18" s="25" t="s">
        <v>204</v>
      </c>
      <c r="B18" s="31">
        <f>+'Annual Financial Data'!B98/'Financial Ratios'!B11</f>
        <v>6.2363985654587971E-2</v>
      </c>
      <c r="C18" s="31">
        <f>+'Annual Financial Data'!C98/'Financial Ratios'!C11</f>
        <v>-0.17379913043478259</v>
      </c>
      <c r="D18" s="31">
        <f>+'Annual Financial Data'!D98/'Financial Ratios'!D11</f>
        <v>1.76855E-2</v>
      </c>
      <c r="E18" s="31">
        <f>+'Annual Financial Data'!E98/'Financial Ratios'!E11</f>
        <v>2.6982430107526881E-2</v>
      </c>
      <c r="F18" s="31">
        <f>+'Annual Financial Data'!F98/'Financial Ratios'!F11</f>
        <v>5.988561175283167E-2</v>
      </c>
      <c r="G18" s="31">
        <f>+'Annual Financial Data'!G98/'Financial Ratios'!G11</f>
        <v>1.0686666666666667E-2</v>
      </c>
      <c r="H18" s="31">
        <f>+'Annual Financial Data'!H98/'Financial Ratios'!H11</f>
        <v>4.3701666666666663E-3</v>
      </c>
      <c r="I18" s="31">
        <f>+'Annual Financial Data'!I98/'Financial Ratios'!I11</f>
        <v>-6.9013656299921153E-3</v>
      </c>
      <c r="J18" s="31">
        <f>+'Annual Financial Data'!J98/'Financial Ratios'!J11</f>
        <v>2.0397907421828152E-2</v>
      </c>
      <c r="K18" s="31">
        <f>+'Annual Financial Data'!K98/'Financial Ratios'!K11</f>
        <v>-2.5923999999999999E-2</v>
      </c>
      <c r="L18" s="31">
        <f>+'Annual Financial Data'!L98/'Financial Ratios'!L11</f>
        <v>-9.9934371478161317E-3</v>
      </c>
      <c r="M18" s="31">
        <f>+'Annual Financial Data'!M98/'Financial Ratios'!M11</f>
        <v>-1.8908E-3</v>
      </c>
      <c r="N18" s="31">
        <f>+'Annual Financial Data'!N98/'Financial Ratios'!N11</f>
        <v>3.0756666666666667E-3</v>
      </c>
      <c r="O18" s="31">
        <f>+'Annual Financial Data'!O98/'Financial Ratios'!O11</f>
        <v>-2.0059774999999998E-2</v>
      </c>
      <c r="P18" s="31">
        <f>+'Annual Financial Data'!P98/'Financial Ratios'!P11</f>
        <v>-1.1119749999999999E-2</v>
      </c>
      <c r="Q18" s="31">
        <f>+'Annual Financial Data'!Q98/'Financial Ratios'!Q11</f>
        <v>-4.9721093373708133E-3</v>
      </c>
      <c r="R18" s="31">
        <f>+'Annual Financial Data'!R98/'Financial Ratios'!R11</f>
        <v>-1.6133666666666668E-2</v>
      </c>
      <c r="S18" s="31">
        <f>+'Annual Financial Data'!S98/'Financial Ratios'!S11</f>
        <v>-2.4750022648517053E-2</v>
      </c>
      <c r="T18" s="31">
        <f>+'Annual Financial Data'!T98/'Financial Ratios'!T11</f>
        <v>1.9468E-3</v>
      </c>
      <c r="U18" s="31">
        <f>+'Annual Financial Data'!U98/'Financial Ratios'!U11</f>
        <v>1.4802314139725671E-2</v>
      </c>
      <c r="V18" s="31">
        <f>+'Annual Financial Data'!V98/'Financial Ratios'!V11</f>
        <v>1.1420869565217392E-2</v>
      </c>
      <c r="W18" s="31">
        <f>+'Annual Financial Data'!W98/'Financial Ratios'!W11</f>
        <v>-2.5798133333333334E-2</v>
      </c>
      <c r="X18" s="31">
        <f>+'Annual Financial Data'!X98/'Financial Ratios'!X11</f>
        <v>3.0066105263157894E-2</v>
      </c>
      <c r="Y18" s="31">
        <f>+'Annual Financial Data'!Y98/'Financial Ratios'!Y11</f>
        <v>0.126389</v>
      </c>
      <c r="Z18" s="31">
        <f>+'Annual Financial Data'!Z98/'Financial Ratios'!Z11</f>
        <v>9.3708593024016164E-3</v>
      </c>
      <c r="AA18" s="31">
        <f>+'Annual Financial Data'!AA98/'Financial Ratios'!AA11</f>
        <v>-4.2525119017850506E-2</v>
      </c>
      <c r="AB18" s="31">
        <f>+'Annual Financial Data'!AB98/'Financial Ratios'!AB11</f>
        <v>-6.4153209876543216E-2</v>
      </c>
      <c r="AC18" s="31">
        <f>+'Annual Financial Data'!AC98/'Financial Ratios'!AC11</f>
        <v>-0.1171875</v>
      </c>
      <c r="AD18" s="31">
        <f>+'Annual Financial Data'!AD98/'Financial Ratios'!AD11</f>
        <v>2.423136724943524E-2</v>
      </c>
      <c r="AE18" s="31">
        <f>+'Annual Financial Data'!AE98/'Financial Ratios'!AE11</f>
        <v>2.8644999999999999E-3</v>
      </c>
      <c r="AF18" s="31">
        <f>+'Annual Financial Data'!AF98/'Financial Ratios'!AF11</f>
        <v>2.2727803830103553E-2</v>
      </c>
      <c r="AG18" s="31">
        <f>+'Annual Financial Data'!AG98/'Financial Ratios'!AG11</f>
        <v>-4.0140466666666666E-2</v>
      </c>
      <c r="AH18" s="31">
        <f>+'Annual Financial Data'!AH98/'Financial Ratios'!AH11</f>
        <v>0.21579999999999999</v>
      </c>
      <c r="AI18" s="31">
        <f>+'Annual Financial Data'!AI98/'Financial Ratios'!AI11</f>
        <v>-0.28199556688191801</v>
      </c>
      <c r="AJ18" s="31">
        <f>+'Annual Financial Data'!AJ98/'Financial Ratios'!AJ11</f>
        <v>-9.6910666666666662E-3</v>
      </c>
      <c r="AK18" s="31">
        <f>+'Annual Financial Data'!AK98/'Financial Ratios'!AK11</f>
        <v>-4.0424500000000004E-3</v>
      </c>
      <c r="AL18" s="31">
        <f>+'Annual Financial Data'!AL98/'Financial Ratios'!AL11</f>
        <v>1.5687090909090907E-2</v>
      </c>
      <c r="AM18" s="21" t="s">
        <v>195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</row>
    <row r="19" spans="1:79" x14ac:dyDescent="0.2">
      <c r="A19" s="25" t="s">
        <v>172</v>
      </c>
      <c r="B19" s="31">
        <f>+'Annual Financial Data'!B51/'Financial Ratios'!B11</f>
        <v>1.5440936940333678</v>
      </c>
      <c r="C19" s="31">
        <f>+'Annual Financial Data'!C51/'Financial Ratios'!C11</f>
        <v>0.75427217391304346</v>
      </c>
      <c r="D19" s="31">
        <f>+'Annual Financial Data'!D51/'Financial Ratios'!D11</f>
        <v>0.65011220000000003</v>
      </c>
      <c r="E19" s="31">
        <f>+'Annual Financial Data'!E51/'Financial Ratios'!E11</f>
        <v>1.1714882365591397</v>
      </c>
      <c r="F19" s="31">
        <f>+'Annual Financial Data'!F51/'Financial Ratios'!F11</f>
        <v>0.50360037711535743</v>
      </c>
      <c r="G19" s="31">
        <f>+'Annual Financial Data'!G51/'Financial Ratios'!G11</f>
        <v>1.6652858333333334</v>
      </c>
      <c r="H19" s="31">
        <f>+'Annual Financial Data'!H51/'Financial Ratios'!H11</f>
        <v>1.2646603333333333</v>
      </c>
      <c r="I19" s="31">
        <f>+'Annual Financial Data'!I51/'Financial Ratios'!I11</f>
        <v>1.1266223338372405</v>
      </c>
      <c r="J19" s="31">
        <f>+'Annual Financial Data'!J51/'Financial Ratios'!J11</f>
        <v>0.9049344844652929</v>
      </c>
      <c r="K19" s="31">
        <f>+'Annual Financial Data'!K51/'Financial Ratios'!K11</f>
        <v>0.74404833333333331</v>
      </c>
      <c r="L19" s="31">
        <f>+'Annual Financial Data'!L51/'Financial Ratios'!L11</f>
        <v>0.49187661644435743</v>
      </c>
      <c r="M19" s="31">
        <f>+'Annual Financial Data'!M51/'Financial Ratios'!M11</f>
        <v>0.9690898</v>
      </c>
      <c r="N19" s="31">
        <f>+'Annual Financial Data'!N51/'Financial Ratios'!N11</f>
        <v>1.1498225</v>
      </c>
      <c r="O19" s="31">
        <f>+'Annual Financial Data'!O51/'Financial Ratios'!O11</f>
        <v>1.1533567250000001</v>
      </c>
      <c r="P19" s="31">
        <f>+'Annual Financial Data'!P51/'Financial Ratios'!P11</f>
        <v>0.67285266666666665</v>
      </c>
      <c r="Q19" s="31">
        <f>+'Annual Financial Data'!Q51/'Financial Ratios'!Q11</f>
        <v>0.68453851857977055</v>
      </c>
      <c r="R19" s="31">
        <f>+'Annual Financial Data'!R51/'Financial Ratios'!R11</f>
        <v>1.02529</v>
      </c>
      <c r="S19" s="31">
        <f>+'Annual Financial Data'!S51/'Financial Ratios'!S11</f>
        <v>0.63003164617938412</v>
      </c>
      <c r="T19" s="31">
        <f>+'Annual Financial Data'!T51/'Financial Ratios'!T11</f>
        <v>0.92635319999999999</v>
      </c>
      <c r="U19" s="31">
        <f>+'Annual Financial Data'!U51/'Financial Ratios'!U11</f>
        <v>0.9769534445353345</v>
      </c>
      <c r="V19" s="31">
        <f>+'Annual Financial Data'!V51/'Financial Ratios'!V11</f>
        <v>1.0206203188405798</v>
      </c>
      <c r="W19" s="31">
        <f>+'Annual Financial Data'!W51/'Financial Ratios'!W11</f>
        <v>0.93937786666666667</v>
      </c>
      <c r="X19" s="31">
        <f>+'Annual Financial Data'!X51/'Financial Ratios'!X11</f>
        <v>0.92404905263157899</v>
      </c>
      <c r="Y19" s="31">
        <f>+'Annual Financial Data'!Y51/'Financial Ratios'!Y11</f>
        <v>1.275625</v>
      </c>
      <c r="Z19" s="31">
        <f>+'Annual Financial Data'!Z51/'Financial Ratios'!Z11</f>
        <v>0.54246622379663534</v>
      </c>
      <c r="AA19" s="31">
        <f>+'Annual Financial Data'!AA51/'Financial Ratios'!AA11</f>
        <v>1.0946534088842848</v>
      </c>
      <c r="AB19" s="31">
        <f>+'Annual Financial Data'!AB51/'Financial Ratios'!AB11</f>
        <v>1.5914848148148149</v>
      </c>
      <c r="AC19" s="31">
        <f>+'Annual Financial Data'!AC51/'Financial Ratios'!AC11</f>
        <v>0.61324236111111108</v>
      </c>
      <c r="AD19" s="31">
        <f>+'Annual Financial Data'!AD51/'Financial Ratios'!AD11</f>
        <v>1.0469286406665825</v>
      </c>
      <c r="AE19" s="31">
        <f>+'Annual Financial Data'!AE51/'Financial Ratios'!AE11</f>
        <v>1.2220351666666667</v>
      </c>
      <c r="AF19" s="31">
        <f>+'Annual Financial Data'!AF51/'Financial Ratios'!AF11</f>
        <v>1.1188129008233874</v>
      </c>
      <c r="AG19" s="31">
        <f>+'Annual Financial Data'!AG51/'Financial Ratios'!AG11</f>
        <v>0.26837353333333336</v>
      </c>
      <c r="AH19" s="31">
        <f>+'Annual Financial Data'!AH51/'Financial Ratios'!AH11</f>
        <v>2.1463519999999998</v>
      </c>
      <c r="AI19" s="31">
        <f>+'Annual Financial Data'!AI51/'Financial Ratios'!AI11</f>
        <v>0.33852218917082527</v>
      </c>
      <c r="AJ19" s="31">
        <f>+'Annual Financial Data'!AJ51/'Financial Ratios'!AJ11</f>
        <v>1.24621</v>
      </c>
      <c r="AK19" s="31">
        <f>+'Annual Financial Data'!AK51/'Financial Ratios'!AK11</f>
        <v>0.58023429999999998</v>
      </c>
      <c r="AL19" s="31">
        <f>+'Annual Financial Data'!AL51/'Financial Ratios'!AL11</f>
        <v>0.20164527272727273</v>
      </c>
      <c r="AM19" s="21" t="s">
        <v>202</v>
      </c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</row>
    <row r="20" spans="1:79" x14ac:dyDescent="0.2">
      <c r="A20" s="25" t="s">
        <v>173</v>
      </c>
      <c r="B20" s="31">
        <f>+B12/'Annual Financial Data'!B98</f>
        <v>11.705473797701311</v>
      </c>
      <c r="C20" s="31">
        <f>+C12/'Annual Financial Data'!C98</f>
        <v>-9.6663314470978499</v>
      </c>
      <c r="D20" s="31">
        <f>+D12/'Annual Financial Data'!D98</f>
        <v>25.444573237963304</v>
      </c>
      <c r="E20" s="31">
        <f>+E12/'Annual Financial Data'!E98</f>
        <v>18.901188587077375</v>
      </c>
      <c r="F20" s="31">
        <f>+F12/'Annual Financial Data'!F98</f>
        <v>9.0171910112359548</v>
      </c>
      <c r="G20" s="31">
        <f>+G12/'Annual Financial Data'!G98</f>
        <v>129.13287585776666</v>
      </c>
      <c r="H20" s="31">
        <f>+H12/'Annual Financial Data'!H98</f>
        <v>151.02398840623928</v>
      </c>
      <c r="I20" s="31">
        <f>+I12/'Annual Financial Data'!I98</f>
        <v>-98.531223595057796</v>
      </c>
      <c r="J20" s="31">
        <f>+J12/'Annual Financial Data'!J98</f>
        <v>81.871143223883067</v>
      </c>
      <c r="K20" s="31">
        <f>+K12/'Annual Financial Data'!K98</f>
        <v>-18.515661163400711</v>
      </c>
      <c r="L20" s="31">
        <f>+L12/'Annual Financial Data'!L98</f>
        <v>-15.009850743172937</v>
      </c>
      <c r="M20" s="31">
        <f>+M12/'Annual Financial Data'!M98</f>
        <v>-449.5451660672731</v>
      </c>
      <c r="N20" s="31">
        <f>+N12/'Annual Financial Data'!N98</f>
        <v>266.60886528665873</v>
      </c>
      <c r="O20" s="31">
        <f>+O12/'Annual Financial Data'!O98</f>
        <v>-26.919544212235682</v>
      </c>
      <c r="P20" s="31">
        <f>+P12/'Annual Financial Data'!P98</f>
        <v>-29.676926189887361</v>
      </c>
      <c r="Q20" s="31">
        <f>+Q12/'Annual Financial Data'!Q98</f>
        <v>-70.392659584005742</v>
      </c>
      <c r="R20" s="31">
        <f>+R12/'Annual Financial Data'!R98</f>
        <v>-36.569492365860206</v>
      </c>
      <c r="S20" s="31">
        <f>+S12/'Annual Financial Data'!S98</f>
        <v>-10.909080926282613</v>
      </c>
      <c r="T20" s="31">
        <f>+T12/'Annual Financial Data'!T98</f>
        <v>472.57037189233614</v>
      </c>
      <c r="U20" s="31">
        <f>+U12/'Annual Financial Data'!U98</f>
        <v>119.57589761250691</v>
      </c>
      <c r="V20" s="31">
        <f>+V12/'Annual Financial Data'!V98</f>
        <v>46.40627379320847</v>
      </c>
      <c r="W20" s="31">
        <f>+W12/'Annual Financial Data'!W98</f>
        <v>-36.824369721840341</v>
      </c>
      <c r="X20" s="31">
        <f>+X12/'Annual Financial Data'!X98</f>
        <v>96.121528701667899</v>
      </c>
      <c r="Y20" s="31">
        <f>+Y12/'Annual Financial Data'!Y98</f>
        <v>14.716470578926964</v>
      </c>
      <c r="Z20" s="31">
        <f>+Z12/'Annual Financial Data'!Z98</f>
        <v>76.833935583204664</v>
      </c>
      <c r="AA20" s="31">
        <f>+AA12/'Annual Financial Data'!AA98</f>
        <v>-9.4062053026140742</v>
      </c>
      <c r="AB20" s="31">
        <f>+AB12/'Annual Financial Data'!AB98</f>
        <v>-13.249531888361387</v>
      </c>
      <c r="AC20" s="31">
        <f>+AC12/'Annual Financial Data'!AC98</f>
        <v>-5.2906666666666666</v>
      </c>
      <c r="AD20" s="31">
        <f>+AD12/'Annual Financial Data'!AD98</f>
        <v>20.221723147356467</v>
      </c>
      <c r="AE20" s="31">
        <f>+AE12/'Annual Financial Data'!AE98</f>
        <v>223.4246814452784</v>
      </c>
      <c r="AF20" s="31">
        <f>+AF12/'Annual Financial Data'!AF98</f>
        <v>95.03777910732515</v>
      </c>
      <c r="AG20" s="31">
        <f>+AG12/'Annual Financial Data'!AG98</f>
        <v>-7.2246295093729191</v>
      </c>
      <c r="AH20" s="31" t="s">
        <v>201</v>
      </c>
      <c r="AI20" s="31" t="s">
        <v>201</v>
      </c>
      <c r="AJ20" s="31" t="s">
        <v>201</v>
      </c>
      <c r="AK20" s="31" t="s">
        <v>201</v>
      </c>
      <c r="AL20" s="31" t="s">
        <v>201</v>
      </c>
      <c r="AM20" s="21" t="s">
        <v>196</v>
      </c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</row>
    <row r="21" spans="1:79" x14ac:dyDescent="0.2">
      <c r="A21" s="25" t="s">
        <v>174</v>
      </c>
      <c r="B21" s="31">
        <f>+B12/'Annual Financial Data'!B51</f>
        <v>0.47276923856424008</v>
      </c>
      <c r="C21" s="31">
        <f>+C12/'Annual Financial Data'!C51</f>
        <v>2.2273127103236865</v>
      </c>
      <c r="D21" s="31">
        <f>+D12/'Annual Financial Data'!D51</f>
        <v>0.69218820997360153</v>
      </c>
      <c r="E21" s="31">
        <f>+E12/'Annual Financial Data'!E51</f>
        <v>0.43534368001675949</v>
      </c>
      <c r="F21" s="31">
        <f>+F12/'Annual Financial Data'!F51</f>
        <v>1.0722787840095376</v>
      </c>
      <c r="G21" s="31">
        <f>+G12/'Annual Financial Data'!G51</f>
        <v>0.82868656682061081</v>
      </c>
      <c r="H21" s="31">
        <f>+H12/'Annual Financial Data'!H51</f>
        <v>0.52187926086082137</v>
      </c>
      <c r="I21" s="31">
        <f>+I12/'Annual Financial Data'!I51</f>
        <v>0.60357404569101814</v>
      </c>
      <c r="J21" s="31">
        <f>+J12/'Annual Financial Data'!J51</f>
        <v>1.8454374638919506</v>
      </c>
      <c r="K21" s="31">
        <f>+K12/'Annual Financial Data'!K51</f>
        <v>0.64511938068539454</v>
      </c>
      <c r="L21" s="31">
        <f>+L12/'Annual Financial Data'!L51</f>
        <v>0.30495452514963872</v>
      </c>
      <c r="M21" s="31">
        <f>+M12/'Annual Financial Data'!M51</f>
        <v>0.87711169800775945</v>
      </c>
      <c r="N21" s="31">
        <f>+N12/'Annual Financial Data'!N51</f>
        <v>0.71315355196128094</v>
      </c>
      <c r="O21" s="31">
        <f>+O12/'Annual Financial Data'!O51</f>
        <v>0.46819859657904195</v>
      </c>
      <c r="P21" s="31">
        <f>+P12/'Annual Financial Data'!P51</f>
        <v>0.49044912259147372</v>
      </c>
      <c r="Q21" s="31">
        <f>+Q12/'Annual Financial Data'!Q51</f>
        <v>0.51129336114811175</v>
      </c>
      <c r="R21" s="31">
        <f>+R12/'Annual Financial Data'!R51</f>
        <v>0.57544694671751406</v>
      </c>
      <c r="S21" s="31">
        <f>+S12/'Annual Financial Data'!S51</f>
        <v>0.42854990163958362</v>
      </c>
      <c r="T21" s="31">
        <f>+T12/'Annual Financial Data'!T51</f>
        <v>0.99314170879962416</v>
      </c>
      <c r="U21" s="31">
        <f>+U12/'Annual Financial Data'!U51</f>
        <v>1.8117547053041612</v>
      </c>
      <c r="V21" s="31">
        <f>+V12/'Annual Financial Data'!V51</f>
        <v>0.51929203271406321</v>
      </c>
      <c r="W21" s="31">
        <f>+W12/'Annual Financial Data'!W51</f>
        <v>1.011307625727893</v>
      </c>
      <c r="X21" s="31">
        <f>+X12/'Annual Financial Data'!X51</f>
        <v>3.127539595186676</v>
      </c>
      <c r="Y21" s="31">
        <f>+Y12/'Annual Financial Data'!Y51</f>
        <v>1.458108770210681</v>
      </c>
      <c r="Z21" s="31">
        <f>+Z12/'Annual Financial Data'!Z51</f>
        <v>1.3272715763957317</v>
      </c>
      <c r="AA21" s="31">
        <f>+AA12/'Annual Financial Data'!AA51</f>
        <v>0.36541246457880788</v>
      </c>
      <c r="AB21" s="31">
        <f>+AB12/'Annual Financial Data'!AB51</f>
        <v>0.53409243499373638</v>
      </c>
      <c r="AC21" s="31">
        <f>+AC12/'Annual Financial Data'!AC51</f>
        <v>1.0110195239556592</v>
      </c>
      <c r="AD21" s="31">
        <f>+AD12/'Annual Financial Data'!AD51</f>
        <v>0.46803571988250847</v>
      </c>
      <c r="AE21" s="31">
        <f>+AE12/'Annual Financial Data'!AE51</f>
        <v>0.52371651606861835</v>
      </c>
      <c r="AF21" s="31">
        <f>+AF12/'Annual Financial Data'!AF51</f>
        <v>1.9306177095476407</v>
      </c>
      <c r="AG21" s="31">
        <f>+AG12/'Annual Financial Data'!AG51</f>
        <v>1.0805834554475442</v>
      </c>
      <c r="AH21" s="31" t="s">
        <v>201</v>
      </c>
      <c r="AI21" s="31" t="s">
        <v>201</v>
      </c>
      <c r="AJ21" s="30" t="s">
        <v>201</v>
      </c>
      <c r="AK21" s="30" t="s">
        <v>201</v>
      </c>
      <c r="AL21" s="30" t="s">
        <v>201</v>
      </c>
      <c r="AM21" s="21" t="s">
        <v>203</v>
      </c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</row>
    <row r="22" spans="1:79" x14ac:dyDescent="0.2">
      <c r="A22" s="26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22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</row>
    <row r="23" spans="1:79" x14ac:dyDescent="0.2">
      <c r="A23" s="25" t="s">
        <v>175</v>
      </c>
      <c r="B23" s="31">
        <f>+'Annual Financial Data'!B97/'Annual Financial Data'!B37*100</f>
        <v>2.8388003288298518</v>
      </c>
      <c r="C23" s="31">
        <f>+'Annual Financial Data'!C97/'Annual Financial Data'!C37*100</f>
        <v>-20.594584401948289</v>
      </c>
      <c r="D23" s="31">
        <f>+'Annual Financial Data'!D97/'Annual Financial Data'!D37*100</f>
        <v>2.1164957661109125</v>
      </c>
      <c r="E23" s="31">
        <f>+'Annual Financial Data'!E97/'Annual Financial Data'!E37*100</f>
        <v>2.0014440198715922</v>
      </c>
      <c r="F23" s="31">
        <f>+'Annual Financial Data'!F97/'Annual Financial Data'!F37*100</f>
        <v>10.364486126147668</v>
      </c>
      <c r="G23" s="31">
        <f>+'Annual Financial Data'!G97/'Annual Financial Data'!G37*100</f>
        <v>0.62029632402840473</v>
      </c>
      <c r="H23" s="31">
        <f>+'Annual Financial Data'!H97/'Annual Financial Data'!H37*100</f>
        <v>0.33749036445123803</v>
      </c>
      <c r="I23" s="31">
        <f>+'Annual Financial Data'!I97/'Annual Financial Data'!I37*100</f>
        <v>-0.60302054579064002</v>
      </c>
      <c r="J23" s="31">
        <f>+'Annual Financial Data'!J97/'Annual Financial Data'!J37*100</f>
        <v>2.4699463759066562</v>
      </c>
      <c r="K23" s="31">
        <f>+'Annual Financial Data'!K97/'Annual Financial Data'!K37*100</f>
        <v>-3.4690078856902757</v>
      </c>
      <c r="L23" s="31">
        <f>+'Annual Financial Data'!L97/'Annual Financial Data'!L37*100</f>
        <v>-1.38962250862032</v>
      </c>
      <c r="M23" s="31">
        <f>+'Annual Financial Data'!M97/'Annual Financial Data'!M37*100</f>
        <v>-0.17265147020835331</v>
      </c>
      <c r="N23" s="31">
        <f>+'Annual Financial Data'!N97/'Annual Financial Data'!N37*100</f>
        <v>0.25424864867545877</v>
      </c>
      <c r="O23" s="31">
        <f>+'Annual Financial Data'!O97/'Annual Financial Data'!O37*100</f>
        <v>-1.099377647171174</v>
      </c>
      <c r="P23" s="31">
        <f>+'Annual Financial Data'!P97/'Annual Financial Data'!P37*100</f>
        <v>-1.567663211754073</v>
      </c>
      <c r="Q23" s="31">
        <f>+'Annual Financial Data'!Q97/'Annual Financial Data'!Q37*100</f>
        <v>-0.68892272904565299</v>
      </c>
      <c r="R23" s="31">
        <f>+'Annual Financial Data'!R97/'Annual Financial Data'!R37*100</f>
        <v>-0.78043257322813619</v>
      </c>
      <c r="S23" s="31">
        <f>+'Annual Financial Data'!S97/'Annual Financial Data'!S37*100</f>
        <v>-1.4788785617551188</v>
      </c>
      <c r="T23" s="31">
        <f>+'Annual Financial Data'!T97/'Annual Financial Data'!T37*100</f>
        <v>0.20973387993995846</v>
      </c>
      <c r="U23" s="31">
        <f>+'Annual Financial Data'!U97/'Annual Financial Data'!U37*100</f>
        <v>1.4883749428414623</v>
      </c>
      <c r="V23" s="31">
        <f>+'Annual Financial Data'!V97/'Annual Financial Data'!V37*100</f>
        <v>1.0682881843617815</v>
      </c>
      <c r="W23" s="31">
        <f>+'Annual Financial Data'!W97/'Annual Financial Data'!W37*100</f>
        <v>-2.2156700315987714</v>
      </c>
      <c r="X23" s="31">
        <f>+'Annual Financial Data'!X97/'Annual Financial Data'!X37*100</f>
        <v>2.7488695708411255</v>
      </c>
      <c r="Y23" s="31">
        <f>+'Annual Financial Data'!Y97/'Annual Financial Data'!Y37*100</f>
        <v>8.8464400129068483</v>
      </c>
      <c r="Z23" s="31">
        <f>+'Annual Financial Data'!Z97/'Annual Financial Data'!Z37*100</f>
        <v>1.5806108021949792</v>
      </c>
      <c r="AA23" s="31">
        <f>+'Annual Financial Data'!AA97/'Annual Financial Data'!AA37*100</f>
        <v>-1.5204526145332857</v>
      </c>
      <c r="AB23" s="31">
        <f>+'Annual Financial Data'!AB97/'Annual Financial Data'!AB37*100</f>
        <v>-3.3598092482379847</v>
      </c>
      <c r="AC23" s="31">
        <f>+'Annual Financial Data'!AC97/'Annual Financial Data'!AC37*100</f>
        <v>-12.776618523106183</v>
      </c>
      <c r="AD23" s="31">
        <f>+'Annual Financial Data'!AD97/'Annual Financial Data'!AD37*100</f>
        <v>1.7951196935212335</v>
      </c>
      <c r="AE23" s="31">
        <f>+'Annual Financial Data'!AE97/'Annual Financial Data'!AE37*100</f>
        <v>0.22434162058528531</v>
      </c>
      <c r="AF23" s="31">
        <f>+'Annual Financial Data'!AF97/'Annual Financial Data'!AF37*100</f>
        <v>1.5407950786768472</v>
      </c>
      <c r="AG23" s="31">
        <f>+'Annual Financial Data'!AG97/'Annual Financial Data'!AG37*100</f>
        <v>-14.463179313834489</v>
      </c>
      <c r="AH23" s="31">
        <f>+'Annual Financial Data'!AH97/'Annual Financial Data'!AH37*100</f>
        <v>8.2475203933127066</v>
      </c>
      <c r="AI23" s="31">
        <f>+'Annual Financial Data'!AI97/'Annual Financial Data'!AI37*100</f>
        <v>-75.551738983939202</v>
      </c>
      <c r="AJ23" s="31">
        <f>+'Annual Financial Data'!AJ97/'Annual Financial Data'!AJ37*100</f>
        <v>-0.68009607598047628</v>
      </c>
      <c r="AK23" s="31">
        <f>+'Annual Financial Data'!AK97/'Annual Financial Data'!AK37*100</f>
        <v>-0.22305884193976355</v>
      </c>
      <c r="AL23" s="31">
        <f>+'Annual Financial Data'!AL97/'Annual Financial Data'!AL37*100</f>
        <v>3.9689609670613364</v>
      </c>
      <c r="AM23" s="21" t="s">
        <v>197</v>
      </c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</row>
    <row r="24" spans="1:79" x14ac:dyDescent="0.2">
      <c r="A24" s="25" t="s">
        <v>176</v>
      </c>
      <c r="B24" s="31">
        <f>+'Annual Financial Data'!B98/'Annual Financial Data'!B51*100</f>
        <v>4.0388731522946228</v>
      </c>
      <c r="C24" s="31">
        <f>+'Annual Financial Data'!C98/'Annual Financial Data'!C51*100</f>
        <v>-23.041965015511643</v>
      </c>
      <c r="D24" s="31">
        <f>+'Annual Financial Data'!D98/'Annual Financial Data'!D51*100</f>
        <v>2.7203765749973621</v>
      </c>
      <c r="E24" s="31">
        <f>+'Annual Financial Data'!E98/'Annual Financial Data'!E51*100</f>
        <v>2.3032608664325021</v>
      </c>
      <c r="F24" s="31">
        <f>+'Annual Financial Data'!F98/'Annual Financial Data'!F51*100</f>
        <v>11.891494620369187</v>
      </c>
      <c r="G24" s="31">
        <f>+'Annual Financial Data'!G98/'Annual Financial Data'!G51*100</f>
        <v>0.64173167469248271</v>
      </c>
      <c r="H24" s="31">
        <f>+'Annual Financial Data'!H98/'Annual Financial Data'!H51*100</f>
        <v>0.34556050755130296</v>
      </c>
      <c r="I24" s="31">
        <f>+'Annual Financial Data'!I98/'Annual Financial Data'!I51*100</f>
        <v>-0.61257134913048272</v>
      </c>
      <c r="J24" s="31">
        <f>+'Annual Financial Data'!J98/'Annual Financial Data'!J51*100</f>
        <v>2.2540756012719365</v>
      </c>
      <c r="K24" s="31">
        <f>+'Annual Financial Data'!K98/'Annual Financial Data'!K51*100</f>
        <v>-3.484182255185035</v>
      </c>
      <c r="L24" s="31">
        <f>+'Annual Financial Data'!L98/'Annual Financial Data'!L51*100</f>
        <v>-2.0316959200166855</v>
      </c>
      <c r="M24" s="31">
        <f>+'Annual Financial Data'!M98/'Annual Financial Data'!M51*100</f>
        <v>-0.19511091748153783</v>
      </c>
      <c r="N24" s="31">
        <f>+'Annual Financial Data'!N98/'Annual Financial Data'!N51*100</f>
        <v>0.26749056194905446</v>
      </c>
      <c r="O24" s="31">
        <f>+'Annual Financial Data'!O98/'Annual Financial Data'!O51*100</f>
        <v>-1.7392515745724721</v>
      </c>
      <c r="P24" s="31">
        <f>+'Annual Financial Data'!P98/'Annual Financial Data'!P51*100</f>
        <v>-1.6526277669504665</v>
      </c>
      <c r="Q24" s="31">
        <f>+'Annual Financial Data'!Q98/'Annual Financial Data'!Q51*100</f>
        <v>-0.72634471288578106</v>
      </c>
      <c r="R24" s="31">
        <f>+'Annual Financial Data'!R98/'Annual Financial Data'!R51*100</f>
        <v>-1.5735710546934689</v>
      </c>
      <c r="S24" s="31">
        <f>+'Annual Financial Data'!S98/'Annual Financial Data'!S51*100</f>
        <v>-3.9283776931849812</v>
      </c>
      <c r="T24" s="31">
        <f>+'Annual Financial Data'!T98/'Annual Financial Data'!T51*100</f>
        <v>0.2101574215968596</v>
      </c>
      <c r="U24" s="31">
        <f>+'Annual Financial Data'!U98/'Annual Financial Data'!U51*100</f>
        <v>1.5151504119795649</v>
      </c>
      <c r="V24" s="31">
        <f>+'Annual Financial Data'!V98/'Annual Financial Data'!V51*100</f>
        <v>1.119012560732815</v>
      </c>
      <c r="W24" s="31">
        <f>+'Annual Financial Data'!W98/'Annual Financial Data'!W51*100</f>
        <v>-2.7462998915310473</v>
      </c>
      <c r="X24" s="31">
        <f>+'Annual Financial Data'!X98/'Annual Financial Data'!X51*100</f>
        <v>3.2537347641376066</v>
      </c>
      <c r="Y24" s="31">
        <f>+'Annual Financial Data'!Y98/'Annual Financial Data'!Y51*100</f>
        <v>9.9080058794708474</v>
      </c>
      <c r="Z24" s="31">
        <f>+'Annual Financial Data'!Z98/'Annual Financial Data'!Z51*100</f>
        <v>1.7274548886779442</v>
      </c>
      <c r="AA24" s="31">
        <f>+'Annual Financial Data'!AA98/'Annual Financial Data'!AA51*100</f>
        <v>-3.8848021367049719</v>
      </c>
      <c r="AB24" s="31">
        <f>+'Annual Financial Data'!AB98/'Annual Financial Data'!AB51*100</f>
        <v>-4.0310287147796675</v>
      </c>
      <c r="AC24" s="31">
        <f>+'Annual Financial Data'!AC98/'Annual Financial Data'!AC51*100</f>
        <v>-19.109492010250616</v>
      </c>
      <c r="AD24" s="31">
        <f>+'Annual Financial Data'!AD98/'Annual Financial Data'!AD51*100</f>
        <v>2.3145194723116043</v>
      </c>
      <c r="AE24" s="31">
        <f>+'Annual Financial Data'!AE98/'Annual Financial Data'!AE51*100</f>
        <v>0.23440405629352457</v>
      </c>
      <c r="AF24" s="31">
        <f>+'Annual Financial Data'!AF98/'Annual Financial Data'!AF51*100</f>
        <v>2.0314213228482694</v>
      </c>
      <c r="AG24" s="31">
        <f>+'Annual Financial Data'!AG98/'Annual Financial Data'!AG51*100</f>
        <v>-14.95693937032539</v>
      </c>
      <c r="AH24" s="31">
        <f>+'Annual Financial Data'!AH98/'Annual Financial Data'!AH51*100</f>
        <v>10.054268824498498</v>
      </c>
      <c r="AI24" s="31">
        <f>+'Annual Financial Data'!AI98/'Annual Financial Data'!AI51*100</f>
        <v>-83.301944718199024</v>
      </c>
      <c r="AJ24" s="31">
        <f>+'Annual Financial Data'!AJ98/'Annual Financial Data'!AJ51*100</f>
        <v>-0.77764314735611706</v>
      </c>
      <c r="AK24" s="31">
        <f>+'Annual Financial Data'!AK98/'Annual Financial Data'!AK51*100</f>
        <v>-0.69669269810488632</v>
      </c>
      <c r="AL24" s="31">
        <f>+'Annual Financial Data'!AL98/'Annual Financial Data'!AL51*100</f>
        <v>7.7795480632505871</v>
      </c>
      <c r="AM24" s="21" t="s">
        <v>198</v>
      </c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</row>
    <row r="25" spans="1:79" x14ac:dyDescent="0.2">
      <c r="A25" s="18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2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</row>
    <row r="26" spans="1:79" x14ac:dyDescent="0.2">
      <c r="A26" s="25" t="s">
        <v>205</v>
      </c>
      <c r="B26" s="31">
        <f>+'Annual Financial Data'!B75/'Annual Financial Data'!B37*100</f>
        <v>29.713060505080936</v>
      </c>
      <c r="C26" s="31">
        <f>+'Annual Financial Data'!C75/'Annual Financial Data'!C37*100</f>
        <v>10.62140582157728</v>
      </c>
      <c r="D26" s="31">
        <f>+'Annual Financial Data'!D75/'Annual Financial Data'!D37*100</f>
        <v>22.198427027957898</v>
      </c>
      <c r="E26" s="31">
        <f>+'Annual Financial Data'!E75/'Annual Financial Data'!E37*100</f>
        <v>13.103893308810965</v>
      </c>
      <c r="F26" s="31">
        <f>+'Annual Financial Data'!F75/'Annual Financial Data'!F37*100</f>
        <v>12.841182231255226</v>
      </c>
      <c r="G26" s="31">
        <f>+'Annual Financial Data'!G75/'Annual Financial Data'!G37*100</f>
        <v>3.340235726146719</v>
      </c>
      <c r="H26" s="31">
        <f>+'Annual Financial Data'!H75/'Annual Financial Data'!H37*100</f>
        <v>2.3353777193034162</v>
      </c>
      <c r="I26" s="31">
        <f>+'Annual Financial Data'!I75/'Annual Financial Data'!I37*100</f>
        <v>1.5591332100986466</v>
      </c>
      <c r="J26" s="31">
        <f>+'Annual Financial Data'!J75/'Annual Financial Data'!J37*100</f>
        <v>10.119146320764187</v>
      </c>
      <c r="K26" s="31">
        <f>+'Annual Financial Data'!K75/'Annual Financial Data'!K37*100</f>
        <v>0.43552169155839954</v>
      </c>
      <c r="L26" s="31">
        <f>+'Annual Financial Data'!L75/'Annual Financial Data'!L37*100</f>
        <v>31.602830180959984</v>
      </c>
      <c r="M26" s="31">
        <f>+'Annual Financial Data'!M75/'Annual Financial Data'!M37*100</f>
        <v>11.511117657119184</v>
      </c>
      <c r="N26" s="31">
        <f>+'Annual Financial Data'!N75/'Annual Financial Data'!N37*100</f>
        <v>4.9504226157024922</v>
      </c>
      <c r="O26" s="31">
        <f>+'Annual Financial Data'!O75/'Annual Financial Data'!O37*100</f>
        <v>36.790188191066413</v>
      </c>
      <c r="P26" s="31">
        <f>+'Annual Financial Data'!P75/'Annual Financial Data'!P37*100</f>
        <v>5.1411792114067918</v>
      </c>
      <c r="Q26" s="31">
        <f>+'Annual Financial Data'!Q75/'Annual Financial Data'!Q37*100</f>
        <v>5.1520969556520662</v>
      </c>
      <c r="R26" s="31">
        <f>+'Annual Financial Data'!R75/'Annual Financial Data'!R37*100</f>
        <v>50.403728455709029</v>
      </c>
      <c r="S26" s="31">
        <f>+'Annual Financial Data'!S75/'Annual Financial Data'!S37*100</f>
        <v>39.264822358167493</v>
      </c>
      <c r="T26" s="31">
        <f>+'Annual Financial Data'!T75/'Annual Financial Data'!T37*100</f>
        <v>0.20153542695894813</v>
      </c>
      <c r="U26" s="31">
        <f>+'Annual Financial Data'!U75/'Annual Financial Data'!U37*100</f>
        <v>1.7671822497886507</v>
      </c>
      <c r="V26" s="31">
        <f>+'Annual Financial Data'!V75/'Annual Financial Data'!V37*100</f>
        <v>4.5329586236114512</v>
      </c>
      <c r="W26" s="31">
        <f>+'Annual Financial Data'!W75/'Annual Financial Data'!W37*100</f>
        <v>19.32162840513578</v>
      </c>
      <c r="X26" s="31">
        <f>+'Annual Financial Data'!X75/'Annual Financial Data'!X37*100</f>
        <v>15.516482746567522</v>
      </c>
      <c r="Y26" s="31">
        <f>+'Annual Financial Data'!Y75/'Annual Financial Data'!Y37*100</f>
        <v>10.714223219866465</v>
      </c>
      <c r="Z26" s="31">
        <f>+'Annual Financial Data'!Z75/'Annual Financial Data'!Z37*100</f>
        <v>18.925940890052235</v>
      </c>
      <c r="AA26" s="31">
        <f>+'Annual Financial Data'!AA75/'Annual Financial Data'!AA37*100</f>
        <v>40.743762434824774</v>
      </c>
      <c r="AB26" s="31">
        <f>+'Annual Financial Data'!AB75/'Annual Financial Data'!AB37*100</f>
        <v>16.651319403423582</v>
      </c>
      <c r="AC26" s="31">
        <f>+'Annual Financial Data'!AC75/'Annual Financial Data'!AC37*100</f>
        <v>33.139936340261606</v>
      </c>
      <c r="AD26" s="31">
        <f>+'Annual Financial Data'!AD75/'Annual Financial Data'!AD37*100</f>
        <v>17.095453447743502</v>
      </c>
      <c r="AE26" s="31">
        <f>+'Annual Financial Data'!AE75/'Annual Financial Data'!AE37*100</f>
        <v>4.2927737119185743</v>
      </c>
      <c r="AF26" s="31">
        <f>+'Annual Financial Data'!AF75/'Annual Financial Data'!AF37*100</f>
        <v>23.945054782829391</v>
      </c>
      <c r="AG26" s="31">
        <f>+'Annual Financial Data'!AG75/'Annual Financial Data'!AG37*100</f>
        <v>3.3012105235280953</v>
      </c>
      <c r="AH26" s="31">
        <f>+'Annual Financial Data'!AH75/'Annual Financial Data'!AH37*100</f>
        <v>17.969963432680665</v>
      </c>
      <c r="AI26" s="31">
        <f>+'Annual Financial Data'!AI75/'Annual Financial Data'!AI37*100</f>
        <v>9.30375126352439</v>
      </c>
      <c r="AJ26" s="31">
        <f>+'Annual Financial Data'!AJ75/'Annual Financial Data'!AJ37*100</f>
        <v>12.543937628369504</v>
      </c>
      <c r="AK26" s="31">
        <f>+'Annual Financial Data'!AK75/'Annual Financial Data'!AK37*100</f>
        <v>67.983180741449033</v>
      </c>
      <c r="AL26" s="31">
        <f>+'Annual Financial Data'!AL75/'Annual Financial Data'!AL37*100</f>
        <v>26.031381743901989</v>
      </c>
      <c r="AM26" s="21" t="s">
        <v>199</v>
      </c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</row>
    <row r="27" spans="1:79" x14ac:dyDescent="0.2">
      <c r="A27" s="25" t="s">
        <v>177</v>
      </c>
      <c r="B27" s="31">
        <f>+'Annual Financial Data'!B53/'Annual Financial Data'!B37*100</f>
        <v>70.286939494919068</v>
      </c>
      <c r="C27" s="31">
        <f>+'Annual Financial Data'!C53/'Annual Financial Data'!C37*100</f>
        <v>89.378594178422716</v>
      </c>
      <c r="D27" s="31">
        <f>+'Annual Financial Data'!D53/'Annual Financial Data'!D37*100</f>
        <v>77.801572972042095</v>
      </c>
      <c r="E27" s="31">
        <f>+'Annual Financial Data'!E53/'Annual Financial Data'!E37*100</f>
        <v>86.896106691189033</v>
      </c>
      <c r="F27" s="31">
        <f>+'Annual Financial Data'!F53/'Annual Financial Data'!F37*100</f>
        <v>87.158817768744782</v>
      </c>
      <c r="G27" s="31">
        <f>+'Annual Financial Data'!G53/'Annual Financial Data'!G37*100</f>
        <v>96.659764273853284</v>
      </c>
      <c r="H27" s="31">
        <f>+'Annual Financial Data'!H53/'Annual Financial Data'!H37*100</f>
        <v>97.664622280696577</v>
      </c>
      <c r="I27" s="31">
        <f>+'Annual Financial Data'!I53/'Annual Financial Data'!I37*100</f>
        <v>98.440866789901349</v>
      </c>
      <c r="J27" s="31">
        <f>+'Annual Financial Data'!J53/'Annual Financial Data'!J37*100</f>
        <v>89.880853679235813</v>
      </c>
      <c r="K27" s="31">
        <f>+'Annual Financial Data'!K53/'Annual Financial Data'!K37*100</f>
        <v>99.564478308441593</v>
      </c>
      <c r="L27" s="31">
        <f>+'Annual Financial Data'!L53/'Annual Financial Data'!L37*100</f>
        <v>68.397169819040016</v>
      </c>
      <c r="M27" s="31">
        <f>+'Annual Financial Data'!M53/'Annual Financial Data'!M37*100</f>
        <v>88.488882342880814</v>
      </c>
      <c r="N27" s="31">
        <f>+'Annual Financial Data'!N53/'Annual Financial Data'!N37*100</f>
        <v>95.049577384297507</v>
      </c>
      <c r="O27" s="31">
        <f>+'Annual Financial Data'!O53/'Annual Financial Data'!O37*100</f>
        <v>63.20981180893358</v>
      </c>
      <c r="P27" s="31">
        <f>+'Annual Financial Data'!P53/'Annual Financial Data'!P37*100</f>
        <v>94.858820788593206</v>
      </c>
      <c r="Q27" s="31">
        <f>+'Annual Financial Data'!Q53/'Annual Financial Data'!Q37*100</f>
        <v>94.84790304434793</v>
      </c>
      <c r="R27" s="31">
        <f>+'Annual Financial Data'!R53/'Annual Financial Data'!R37*100</f>
        <v>49.596271544290971</v>
      </c>
      <c r="S27" s="31">
        <f>+'Annual Financial Data'!S53/'Annual Financial Data'!S37*100</f>
        <v>60.735177641832514</v>
      </c>
      <c r="T27" s="31">
        <f>+'Annual Financial Data'!T53/'Annual Financial Data'!T37*100</f>
        <v>99.798464573041059</v>
      </c>
      <c r="U27" s="31">
        <f>+'Annual Financial Data'!U53/'Annual Financial Data'!U37*100</f>
        <v>98.232817750211353</v>
      </c>
      <c r="V27" s="31">
        <f>+'Annual Financial Data'!V53/'Annual Financial Data'!V37*100</f>
        <v>95.467041376388551</v>
      </c>
      <c r="W27" s="31">
        <f>+'Annual Financial Data'!W53/'Annual Financial Data'!W37*100</f>
        <v>80.678371594864217</v>
      </c>
      <c r="X27" s="31">
        <f>+'Annual Financial Data'!X53/'Annual Financial Data'!X37*100</f>
        <v>84.483517253432481</v>
      </c>
      <c r="Y27" s="31">
        <f>+'Annual Financial Data'!Y53/'Annual Financial Data'!Y37*100</f>
        <v>89.285776780133531</v>
      </c>
      <c r="Z27" s="31">
        <f>+'Annual Financial Data'!Z53/'Annual Financial Data'!Z37*100</f>
        <v>81.074059109947754</v>
      </c>
      <c r="AA27" s="31">
        <f>+'Annual Financial Data'!AA53/'Annual Financial Data'!AA37*100</f>
        <v>59.256237565175226</v>
      </c>
      <c r="AB27" s="31">
        <f>+'Annual Financial Data'!AB53/'Annual Financial Data'!AB37*100</f>
        <v>83.348680596576415</v>
      </c>
      <c r="AC27" s="31">
        <f>+'Annual Financial Data'!AC53/'Annual Financial Data'!AC37*100</f>
        <v>66.860063659738401</v>
      </c>
      <c r="AD27" s="31">
        <f>+'Annual Financial Data'!AD53/'Annual Financial Data'!AD37*100</f>
        <v>82.904546552256491</v>
      </c>
      <c r="AE27" s="31">
        <f>+'Annual Financial Data'!AE53/'Annual Financial Data'!AE37*100</f>
        <v>95.707226288081429</v>
      </c>
      <c r="AF27" s="31">
        <f>+'Annual Financial Data'!AF53/'Annual Financial Data'!AF37*100</f>
        <v>76.054945217170612</v>
      </c>
      <c r="AG27" s="31">
        <f>+'Annual Financial Data'!AG53/'Annual Financial Data'!AG37*100</f>
        <v>96.698789476471902</v>
      </c>
      <c r="AH27" s="31">
        <f>+'Annual Financial Data'!AH53/'Annual Financial Data'!AH37*100</f>
        <v>82.030036567319328</v>
      </c>
      <c r="AI27" s="31">
        <f>+'Annual Financial Data'!AI53/'Annual Financial Data'!AI37*100</f>
        <v>90.69624873647561</v>
      </c>
      <c r="AJ27" s="31">
        <f>+'Annual Financial Data'!AJ53/'Annual Financial Data'!AJ37*100</f>
        <v>87.456062371630495</v>
      </c>
      <c r="AK27" s="31">
        <f>+'Annual Financial Data'!AK53/'Annual Financial Data'!AK37*100</f>
        <v>32.016819258550967</v>
      </c>
      <c r="AL27" s="31">
        <f>+'Annual Financial Data'!AL53/'Annual Financial Data'!AL37*100</f>
        <v>73.968618256098011</v>
      </c>
      <c r="AM27" s="21" t="s">
        <v>200</v>
      </c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</row>
    <row r="28" spans="1:79" x14ac:dyDescent="0.2">
      <c r="A28" s="25" t="s">
        <v>178</v>
      </c>
      <c r="B28" s="31">
        <f>+('Annual Financial Data'!B93+'Annual Financial Data'!B90+'Annual Financial Data'!B91)/('Annual Financial Data'!B90+'Annual Financial Data'!B91)</f>
        <v>9.491897713735538</v>
      </c>
      <c r="C28" s="31">
        <f>+('Annual Financial Data'!C93+'Annual Financial Data'!C90+'Annual Financial Data'!C91)/('Annual Financial Data'!C90+'Annual Financial Data'!C91)</f>
        <v>-2080.96875</v>
      </c>
      <c r="D28" s="30" t="s">
        <v>201</v>
      </c>
      <c r="E28" s="31">
        <f>+('Annual Financial Data'!E93+'Annual Financial Data'!E90+'Annual Financial Data'!E91)/('Annual Financial Data'!E90+'Annual Financial Data'!E91)</f>
        <v>3.3765822975213573</v>
      </c>
      <c r="F28" s="30" t="s">
        <v>201</v>
      </c>
      <c r="G28" s="30" t="s">
        <v>201</v>
      </c>
      <c r="H28" s="30" t="s">
        <v>201</v>
      </c>
      <c r="I28" s="30" t="s">
        <v>201</v>
      </c>
      <c r="J28" s="30" t="s">
        <v>201</v>
      </c>
      <c r="K28" s="30" t="s">
        <v>201</v>
      </c>
      <c r="L28" s="30" t="s">
        <v>201</v>
      </c>
      <c r="M28" s="31">
        <f>+('Annual Financial Data'!M93+'Annual Financial Data'!M90+'Annual Financial Data'!M91)/('Annual Financial Data'!M90+'Annual Financial Data'!M91)</f>
        <v>0.5819292914170483</v>
      </c>
      <c r="N28" s="30" t="s">
        <v>201</v>
      </c>
      <c r="O28" s="31">
        <f>+('Annual Financial Data'!O93+'Annual Financial Data'!O90+'Annual Financial Data'!O91)/('Annual Financial Data'!O90+'Annual Financial Data'!O91)</f>
        <v>0.49416424664967823</v>
      </c>
      <c r="P28" s="30" t="s">
        <v>201</v>
      </c>
      <c r="Q28" s="30" t="s">
        <v>201</v>
      </c>
      <c r="R28" s="31">
        <f>+('Annual Financial Data'!R93+'Annual Financial Data'!R90+'Annual Financial Data'!R91)/('Annual Financial Data'!R90+'Annual Financial Data'!R91)</f>
        <v>0.54743003543811419</v>
      </c>
      <c r="S28" s="30" t="s">
        <v>201</v>
      </c>
      <c r="T28" s="30" t="s">
        <v>201</v>
      </c>
      <c r="U28" s="30" t="s">
        <v>201</v>
      </c>
      <c r="V28" s="30" t="s">
        <v>201</v>
      </c>
      <c r="W28" s="31">
        <f>+('Annual Financial Data'!W93+'Annual Financial Data'!W90+'Annual Financial Data'!W91)/('Annual Financial Data'!W90+'Annual Financial Data'!W91)</f>
        <v>-0.23937328653052858</v>
      </c>
      <c r="X28" s="31">
        <f>+('Annual Financial Data'!X93+'Annual Financial Data'!X90+'Annual Financial Data'!X91)/('Annual Financial Data'!X90+'Annual Financial Data'!X91)</f>
        <v>4.3903539741503703</v>
      </c>
      <c r="Y28" s="30" t="s">
        <v>201</v>
      </c>
      <c r="Z28" s="31">
        <f>+('Annual Financial Data'!Z93+'Annual Financial Data'!Z90+'Annual Financial Data'!Z91)/('Annual Financial Data'!Z90+'Annual Financial Data'!Z91)</f>
        <v>4.0555894189975259</v>
      </c>
      <c r="AA28" s="31">
        <f>+('Annual Financial Data'!AA93+'Annual Financial Data'!AA90+'Annual Financial Data'!AA91)/('Annual Financial Data'!AA90+'Annual Financial Data'!AA91)</f>
        <v>0.37482297932936776</v>
      </c>
      <c r="AB28" s="31">
        <f>+('Annual Financial Data'!AB93+'Annual Financial Data'!AB90+'Annual Financial Data'!AB91)/('Annual Financial Data'!AB90+'Annual Financial Data'!AB91)</f>
        <v>-10.419579249342577</v>
      </c>
      <c r="AC28" s="30" t="s">
        <v>201</v>
      </c>
      <c r="AD28" s="30" t="s">
        <v>201</v>
      </c>
      <c r="AE28" s="30" t="s">
        <v>201</v>
      </c>
      <c r="AF28" s="31">
        <f>+('Annual Financial Data'!AF93+'Annual Financial Data'!AF90+'Annual Financial Data'!AF91)/('Annual Financial Data'!AF90+'Annual Financial Data'!AF91)</f>
        <v>2.2477692182172642</v>
      </c>
      <c r="AG28" s="30" t="s">
        <v>201</v>
      </c>
      <c r="AH28" s="30" t="s">
        <v>201</v>
      </c>
      <c r="AI28" s="30" t="s">
        <v>201</v>
      </c>
      <c r="AJ28" s="30" t="s">
        <v>201</v>
      </c>
      <c r="AK28" s="30" t="s">
        <v>201</v>
      </c>
      <c r="AL28" s="30" t="s">
        <v>201</v>
      </c>
      <c r="AM28" s="21" t="s">
        <v>211</v>
      </c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</row>
    <row r="29" spans="1:79" x14ac:dyDescent="0.2"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</row>
    <row r="30" spans="1:79" x14ac:dyDescent="0.2">
      <c r="A30" s="25" t="s">
        <v>179</v>
      </c>
      <c r="B30" s="31">
        <f>+'Annual Financial Data'!B79/'Annual Financial Data'!B37</f>
        <v>4.5024660706497903E-2</v>
      </c>
      <c r="C30" s="31">
        <f>+'Annual Financial Data'!C79/'Annual Financial Data'!C37</f>
        <v>0.22854827391851357</v>
      </c>
      <c r="D30" s="31">
        <f>+'Annual Financial Data'!D79/'Annual Financial Data'!D37</f>
        <v>0.3794516510174869</v>
      </c>
      <c r="E30" s="31">
        <f>+'Annual Financial Data'!E79/'Annual Financial Data'!E37</f>
        <v>9.162501016129046E-2</v>
      </c>
      <c r="F30" s="31">
        <f>+'Annual Financial Data'!F79/'Annual Financial Data'!F37</f>
        <v>0.21254126289361647</v>
      </c>
      <c r="G30" s="31">
        <f>+'Annual Financial Data'!G79/'Annual Financial Data'!G37</f>
        <v>6.8306601676792922E-2</v>
      </c>
      <c r="H30" s="31">
        <f>+'Annual Financial Data'!H79/'Annual Financial Data'!H37</f>
        <v>0.32006689828451518</v>
      </c>
      <c r="I30" s="31">
        <f>+'Annual Financial Data'!I79/'Annual Financial Data'!I37</f>
        <v>0.11302114664809899</v>
      </c>
      <c r="J30" s="31">
        <f>+'Annual Financial Data'!J79/'Annual Financial Data'!J37</f>
        <v>0.14960051071097713</v>
      </c>
      <c r="K30" s="31">
        <f>+'Annual Financial Data'!K79/'Annual Financial Data'!K37</f>
        <v>5.542151800095365E-2</v>
      </c>
      <c r="L30" s="31">
        <f>+'Annual Financial Data'!L79/'Annual Financial Data'!L37</f>
        <v>5.5343655166133557E-2</v>
      </c>
      <c r="M30" s="31">
        <f>+'Annual Financial Data'!M79/'Annual Financial Data'!M37</f>
        <v>1.7251541632078694E-2</v>
      </c>
      <c r="N30" s="31">
        <f>+'Annual Financial Data'!N79/'Annual Financial Data'!N37</f>
        <v>0.13639653310323191</v>
      </c>
      <c r="O30" s="31">
        <f>+'Annual Financial Data'!O79/'Annual Financial Data'!O37</f>
        <v>0.18838556965705583</v>
      </c>
      <c r="P30" s="31">
        <f>+'Annual Financial Data'!P79/'Annual Financial Data'!P37</f>
        <v>2.2475748783371305E-3</v>
      </c>
      <c r="Q30" s="31">
        <f>+'Annual Financial Data'!Q79/'Annual Financial Data'!Q37</f>
        <v>1.0317782130811937E-3</v>
      </c>
      <c r="R30" s="31">
        <f>+'Annual Financial Data'!R79/'Annual Financial Data'!R37</f>
        <v>4.5736596226557472E-2</v>
      </c>
      <c r="S30" s="31">
        <f>+'Annual Financial Data'!S79/'Annual Financial Data'!S37</f>
        <v>8.1943548927316135E-3</v>
      </c>
      <c r="T30" s="31">
        <f>+'Annual Financial Data'!T79/'Annual Financial Data'!T37</f>
        <v>9.3188723108724087E-4</v>
      </c>
      <c r="U30" s="31">
        <f>+'Annual Financial Data'!U79/'Annual Financial Data'!U37</f>
        <v>5.4706025117809767E-2</v>
      </c>
      <c r="V30" s="31">
        <f>+'Annual Financial Data'!V79/'Annual Financial Data'!V37</f>
        <v>1.835708545215551E-2</v>
      </c>
      <c r="W30" s="31">
        <f>+'Annual Financial Data'!W79/'Annual Financial Data'!W37</f>
        <v>1.0283285035484204E-4</v>
      </c>
      <c r="X30" s="31">
        <f>+'Annual Financial Data'!X79/'Annual Financial Data'!X37</f>
        <v>4.7901574709183478E-2</v>
      </c>
      <c r="Y30" s="31">
        <f>+'Annual Financial Data'!Y79/'Annual Financial Data'!Y37</f>
        <v>0.24583274713568079</v>
      </c>
      <c r="Z30" s="31">
        <f>+'Annual Financial Data'!Z79/'Annual Financial Data'!Z37</f>
        <v>0</v>
      </c>
      <c r="AA30" s="31">
        <f>+'Annual Financial Data'!AA79/'Annual Financial Data'!AA37</f>
        <v>0.18457331997555221</v>
      </c>
      <c r="AB30" s="31">
        <f>+'Annual Financial Data'!AB79/'Annual Financial Data'!AB37</f>
        <v>0.14754903279266829</v>
      </c>
      <c r="AC30" s="31">
        <f>+'Annual Financial Data'!AC79/'Annual Financial Data'!AC37</f>
        <v>2.7461212078996222E-3</v>
      </c>
      <c r="AD30" s="31">
        <f>+'Annual Financial Data'!AD79/'Annual Financial Data'!AD37</f>
        <v>0.10167575815574337</v>
      </c>
      <c r="AE30" s="31">
        <f>+'Annual Financial Data'!AE79/'Annual Financial Data'!AE37</f>
        <v>3.0863386956728318E-2</v>
      </c>
      <c r="AF30" s="31">
        <f>+'Annual Financial Data'!AF79/'Annual Financial Data'!AF37</f>
        <v>5.6048522551627095E-2</v>
      </c>
      <c r="AG30" s="31">
        <f>+'Annual Financial Data'!AG79/'Annual Financial Data'!AG37</f>
        <v>0</v>
      </c>
      <c r="AH30" s="31">
        <f>+'Annual Financial Data'!AH79/'Annual Financial Data'!AH37</f>
        <v>0.1700487360426578</v>
      </c>
      <c r="AI30" s="31">
        <f>+'Annual Financial Data'!AI79/'Annual Financial Data'!AI37</f>
        <v>0</v>
      </c>
      <c r="AJ30" s="31">
        <f>+'Annual Financial Data'!AJ79/'Annual Financial Data'!AJ37</f>
        <v>0</v>
      </c>
      <c r="AK30" s="31">
        <f>+'Annual Financial Data'!AK79/'Annual Financial Data'!AK37</f>
        <v>7.0386763985348507E-3</v>
      </c>
      <c r="AL30" s="31">
        <f>+'Annual Financial Data'!AL79/'Annual Financial Data'!AL37</f>
        <v>1.1500367896769018E-2</v>
      </c>
      <c r="AM30" s="21" t="s">
        <v>210</v>
      </c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</row>
    <row r="31" spans="1:79" x14ac:dyDescent="0.2">
      <c r="A31" s="25" t="s">
        <v>180</v>
      </c>
      <c r="B31" s="31">
        <f>+'Annual Financial Data'!B79/('Annual Financial Data'!B14+'Annual Financial Data'!B24)</f>
        <v>22.46745580228788</v>
      </c>
      <c r="C31" s="31">
        <f>+'Annual Financial Data'!C79/('Annual Financial Data'!C14+'Annual Financial Data'!C24)</f>
        <v>0.29495220421767776</v>
      </c>
      <c r="D31" s="31">
        <f>+'Annual Financial Data'!D79/('Annual Financial Data'!D14+'Annual Financial Data'!D24)</f>
        <v>1.7540648416300857</v>
      </c>
      <c r="E31" s="31">
        <f>+'Annual Financial Data'!E79/('Annual Financial Data'!E14+'Annual Financial Data'!E24)</f>
        <v>589.14508436330073</v>
      </c>
      <c r="F31" s="31">
        <f>+'Annual Financial Data'!F79/('Annual Financial Data'!F14+'Annual Financial Data'!F24)</f>
        <v>288000</v>
      </c>
      <c r="G31" s="31">
        <f>+'Annual Financial Data'!G79/('Annual Financial Data'!G14+'Annual Financial Data'!G24)</f>
        <v>0.10697738897508</v>
      </c>
      <c r="H31" s="31">
        <f>+'Annual Financial Data'!H79/('Annual Financial Data'!H14+'Annual Financial Data'!H24)</f>
        <v>6.6976672780601323</v>
      </c>
      <c r="I31" s="31">
        <f>+'Annual Financial Data'!I79/('Annual Financial Data'!I14+'Annual Financial Data'!I24)</f>
        <v>0.14546756756560036</v>
      </c>
      <c r="J31" s="31">
        <f>+'Annual Financial Data'!J79/('Annual Financial Data'!J14+'Annual Financial Data'!J24)</f>
        <v>703.9473684210526</v>
      </c>
      <c r="K31" s="31">
        <f>+'Annual Financial Data'!K79/('Annual Financial Data'!K14+'Annual Financial Data'!K24)</f>
        <v>90.232389251997091</v>
      </c>
      <c r="L31" s="31">
        <f>+'Annual Financial Data'!L79/('Annual Financial Data'!L14+'Annual Financial Data'!L24)</f>
        <v>9.7698829731027503E-2</v>
      </c>
      <c r="M31" s="31">
        <f>+'Annual Financial Data'!M79/('Annual Financial Data'!M14+'Annual Financial Data'!M24)</f>
        <v>2.085008939016046</v>
      </c>
      <c r="N31" s="31">
        <f>+'Annual Financial Data'!N79/('Annual Financial Data'!N14+'Annual Financial Data'!N24)</f>
        <v>0.29688807319640498</v>
      </c>
      <c r="O31" s="31">
        <f>+'Annual Financial Data'!O79/('Annual Financial Data'!O14+'Annual Financial Data'!O24)</f>
        <v>0.37023857755963929</v>
      </c>
      <c r="P31" s="31">
        <f>+'Annual Financial Data'!P79/('Annual Financial Data'!P14+'Annual Financial Data'!P24)</f>
        <v>131.03424657534248</v>
      </c>
      <c r="Q31" s="30" t="s">
        <v>201</v>
      </c>
      <c r="R31" s="31">
        <f>+'Annual Financial Data'!R79/('Annual Financial Data'!R14+'Annual Financial Data'!R24)</f>
        <v>3.477807748896518</v>
      </c>
      <c r="S31" s="31">
        <f>+'Annual Financial Data'!S79/('Annual Financial Data'!S14+'Annual Financial Data'!S24)</f>
        <v>3.5676416555591658E-2</v>
      </c>
      <c r="T31" s="31">
        <f>+'Annual Financial Data'!T79/('Annual Financial Data'!T14+'Annual Financial Data'!T24)</f>
        <v>0.32889733840304181</v>
      </c>
      <c r="U31" s="31">
        <f>+'Annual Financial Data'!U79/('Annual Financial Data'!U14+'Annual Financial Data'!U24)</f>
        <v>233.66904276985744</v>
      </c>
      <c r="V31" s="31">
        <f>+'Annual Financial Data'!V79/('Annual Financial Data'!V14+'Annual Financial Data'!V24)</f>
        <v>0.14627538625564004</v>
      </c>
      <c r="W31" s="31">
        <f>+'Annual Financial Data'!W79/('Annual Financial Data'!W14+'Annual Financial Data'!W24)</f>
        <v>1.6847960477461445E-4</v>
      </c>
      <c r="X31" s="31">
        <f>+'Annual Financial Data'!X79/('Annual Financial Data'!X14+'Annual Financial Data'!X24)</f>
        <v>2.6710438758425279</v>
      </c>
      <c r="Y31" s="31">
        <f>+'Annual Financial Data'!Y79/('Annual Financial Data'!Y14+'Annual Financial Data'!Y24)</f>
        <v>385.11074561403507</v>
      </c>
      <c r="Z31" s="31">
        <f>+'Annual Financial Data'!Z79/('Annual Financial Data'!Z14+'Annual Financial Data'!Z24)</f>
        <v>0</v>
      </c>
      <c r="AA31" s="31">
        <f>+'Annual Financial Data'!AA79/('Annual Financial Data'!AA14+'Annual Financial Data'!AA24)</f>
        <v>0.37022628548422543</v>
      </c>
      <c r="AB31" s="31">
        <f>+'Annual Financial Data'!AB79/('Annual Financial Data'!AB14+'Annual Financial Data'!AB24)</f>
        <v>2.447839737587032</v>
      </c>
      <c r="AC31" s="31">
        <f>+'Annual Financial Data'!AC79/('Annual Financial Data'!AC14+'Annual Financial Data'!AC24)</f>
        <v>62.53448275862069</v>
      </c>
      <c r="AD31" s="31">
        <f>+'Annual Financial Data'!AD79/('Annual Financial Data'!AD14+'Annual Financial Data'!AD24)</f>
        <v>70.525289923209527</v>
      </c>
      <c r="AE31" s="31">
        <f>+'Annual Financial Data'!AE79/('Annual Financial Data'!AE14+'Annual Financial Data'!AE24)</f>
        <v>236447</v>
      </c>
      <c r="AF31" s="31">
        <f>+'Annual Financial Data'!AF79/('Annual Financial Data'!AF14+'Annual Financial Data'!AF24)</f>
        <v>0.65504535350266768</v>
      </c>
      <c r="AG31" s="31">
        <f>+'Annual Financial Data'!AG79/('Annual Financial Data'!AG14+'Annual Financial Data'!AG24)</f>
        <v>0</v>
      </c>
      <c r="AH31" s="31">
        <f>+'Annual Financial Data'!AH79/('Annual Financial Data'!AH14+'Annual Financial Data'!AH24)</f>
        <v>0.39119731312314265</v>
      </c>
      <c r="AI31" s="30" t="s">
        <v>201</v>
      </c>
      <c r="AJ31" s="31">
        <f>+'Annual Financial Data'!AJ79/('Annual Financial Data'!AJ14+'Annual Financial Data'!AJ24)</f>
        <v>0</v>
      </c>
      <c r="AK31" s="31">
        <f>+'Annual Financial Data'!AK79/('Annual Financial Data'!AK14+'Annual Financial Data'!AK24)</f>
        <v>0.31725667073308733</v>
      </c>
      <c r="AL31" s="30" t="s">
        <v>201</v>
      </c>
      <c r="AM31" s="21" t="s">
        <v>209</v>
      </c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</row>
    <row r="32" spans="1:79" x14ac:dyDescent="0.2">
      <c r="A32" s="25" t="s">
        <v>181</v>
      </c>
      <c r="B32" s="31">
        <f>+'Annual Financial Data'!B79/'Financial Ratios'!B35</f>
        <v>-21.781899593749074</v>
      </c>
      <c r="C32" s="31">
        <f>+'Annual Financial Data'!C79/'Financial Ratios'!C35</f>
        <v>3.1877164743248874</v>
      </c>
      <c r="D32" s="31">
        <f>+'Annual Financial Data'!D79/'Financial Ratios'!D35</f>
        <v>73.170770544388802</v>
      </c>
      <c r="E32" s="31">
        <f>+'Annual Financial Data'!E79/'Financial Ratios'!E35</f>
        <v>1.5173678355647475</v>
      </c>
      <c r="F32" s="31">
        <f>+'Annual Financial Data'!F79/'Financial Ratios'!F35</f>
        <v>5.5915815633130119</v>
      </c>
      <c r="G32" s="31">
        <f>+'Annual Financial Data'!G79/'Financial Ratios'!G35</f>
        <v>-24.172714823690516</v>
      </c>
      <c r="H32" s="31">
        <f>+'Annual Financial Data'!H79/'Financial Ratios'!H35</f>
        <v>0.58400004321177124</v>
      </c>
      <c r="I32" s="31">
        <f>+'Annual Financial Data'!I79/'Financial Ratios'!I35</f>
        <v>1.3349832255392626</v>
      </c>
      <c r="J32" s="31">
        <f>+'Annual Financial Data'!J79/'Financial Ratios'!J35</f>
        <v>1.6477864222398808</v>
      </c>
      <c r="K32" s="31">
        <f>+'Annual Financial Data'!K79/'Financial Ratios'!K35</f>
        <v>2.5264848817584742</v>
      </c>
      <c r="L32" s="31">
        <f>+'Annual Financial Data'!L79/'Financial Ratios'!L35</f>
        <v>-0.66390713084341224</v>
      </c>
      <c r="M32" s="31">
        <f>+'Annual Financial Data'!M79/'Financial Ratios'!M35</f>
        <v>4.5733912486093264E-2</v>
      </c>
      <c r="N32" s="31">
        <f>+'Annual Financial Data'!N79/'Financial Ratios'!N35</f>
        <v>0.29597969878235747</v>
      </c>
      <c r="O32" s="31">
        <f>+'Annual Financial Data'!O79/'Financial Ratios'!O35</f>
        <v>4.4057558263049605</v>
      </c>
      <c r="P32" s="31">
        <f>+'Annual Financial Data'!P79/'Financial Ratios'!P35</f>
        <v>-0.33031752335238357</v>
      </c>
      <c r="Q32" s="31">
        <f>+'Annual Financial Data'!Q79/'Financial Ratios'!Q35</f>
        <v>-2.099528061785573E-2</v>
      </c>
      <c r="R32" s="31">
        <f>+'Annual Financial Data'!R79/'Financial Ratios'!R35</f>
        <v>-0.10367184361907386</v>
      </c>
      <c r="S32" s="31">
        <f>+'Annual Financial Data'!S79/'Financial Ratios'!S35</f>
        <v>0.17599542255250214</v>
      </c>
      <c r="T32" s="31">
        <f>+'Annual Financial Data'!T79/'Financial Ratios'!T35</f>
        <v>5.3808891966052501E-3</v>
      </c>
      <c r="U32" s="31">
        <f>+'Annual Financial Data'!U79/'Financial Ratios'!U35</f>
        <v>0.56483478072507431</v>
      </c>
      <c r="V32" s="31">
        <f>+'Annual Financial Data'!V79/'Financial Ratios'!V35</f>
        <v>3.1771305537550809E-2</v>
      </c>
      <c r="W32" s="31">
        <f>+'Annual Financial Data'!W79/'Financial Ratios'!W35</f>
        <v>-1.2248015494148777E-3</v>
      </c>
      <c r="X32" s="31">
        <f>+'Annual Financial Data'!X79/'Financial Ratios'!X35</f>
        <v>0.18085242446814309</v>
      </c>
      <c r="Y32" s="31">
        <f>+'Annual Financial Data'!Y79/'Financial Ratios'!Y35</f>
        <v>15.036432913776865</v>
      </c>
      <c r="Z32" s="31">
        <f>+'Annual Financial Data'!Z79/'Financial Ratios'!Z35</f>
        <v>0</v>
      </c>
      <c r="AA32" s="31">
        <f>+'Annual Financial Data'!AA79/'Financial Ratios'!AA35</f>
        <v>-1.4488439750696973</v>
      </c>
      <c r="AB32" s="31">
        <f>+'Annual Financial Data'!AB79/'Financial Ratios'!AB35</f>
        <v>1.7513518574513707</v>
      </c>
      <c r="AC32" s="31">
        <f>+'Annual Financial Data'!AC79/'Financial Ratios'!AC35</f>
        <v>1.6661690056733354E-2</v>
      </c>
      <c r="AD32" s="31">
        <f>+'Annual Financial Data'!AD79/'Financial Ratios'!AD35</f>
        <v>0.15963512554071554</v>
      </c>
      <c r="AE32" s="31">
        <f>+'Annual Financial Data'!AE79/'Financial Ratios'!AE35</f>
        <v>0.34420327830669345</v>
      </c>
      <c r="AF32" s="31">
        <f>+'Annual Financial Data'!AF79/'Financial Ratios'!AF35</f>
        <v>0.2944733999306694</v>
      </c>
      <c r="AG32" s="31">
        <f>+'Annual Financial Data'!AG79/'Financial Ratios'!AG35</f>
        <v>0</v>
      </c>
      <c r="AH32" s="31">
        <f>+'Annual Financial Data'!AH79/'Financial Ratios'!AH35</f>
        <v>0.44098349607323095</v>
      </c>
      <c r="AI32" s="31">
        <f>+'Annual Financial Data'!AI79/'Financial Ratios'!AI35</f>
        <v>0</v>
      </c>
      <c r="AJ32" s="31">
        <f>+'Annual Financial Data'!AJ79/'Financial Ratios'!AJ35</f>
        <v>0</v>
      </c>
      <c r="AK32" s="31">
        <f>+'Annual Financial Data'!AK79/'Financial Ratios'!AK35</f>
        <v>-6.9691253006229359E-2</v>
      </c>
      <c r="AL32" s="31">
        <f>+'Annual Financial Data'!AL79/'Financial Ratios'!AL35</f>
        <v>-4.4922540064167356E-2</v>
      </c>
      <c r="AM32" s="21" t="s">
        <v>208</v>
      </c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</row>
    <row r="33" spans="1:68" x14ac:dyDescent="0.2">
      <c r="A33" s="18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2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</row>
    <row r="34" spans="1:68" x14ac:dyDescent="0.2">
      <c r="A34" s="25" t="s">
        <v>182</v>
      </c>
      <c r="B34" s="31">
        <f>+'Annual Financial Data'!B36/'Annual Financial Data'!B74</f>
        <v>0.96868453309560953</v>
      </c>
      <c r="C34" s="31">
        <f>+'Annual Financial Data'!C36/'Annual Financial Data'!C74</f>
        <v>1.6750194024058984</v>
      </c>
      <c r="D34" s="31">
        <f>+'Annual Financial Data'!D36/'Annual Financial Data'!D74</f>
        <v>1.0233612790290834</v>
      </c>
      <c r="E34" s="31">
        <f>+'Annual Financial Data'!E36/'Annual Financial Data'!E74</f>
        <v>2.4960221458024208</v>
      </c>
      <c r="F34" s="31">
        <f>+'Annual Financial Data'!F36/'Annual Financial Data'!F74</f>
        <v>1.2960080918610131</v>
      </c>
      <c r="G34" s="31">
        <f>+'Annual Financial Data'!G36/'Annual Financial Data'!G74</f>
        <v>0.91540199258572752</v>
      </c>
      <c r="H34" s="31">
        <f>+'Annual Financial Data'!H36/'Annual Financial Data'!H74</f>
        <v>25.387039317316226</v>
      </c>
      <c r="I34" s="31">
        <f>+'Annual Financial Data'!I36/'Annual Financial Data'!I74</f>
        <v>6.430010609261795</v>
      </c>
      <c r="J34" s="31">
        <f>+'Annual Financial Data'!J36/'Annual Financial Data'!J74</f>
        <v>1.8971979661766332</v>
      </c>
      <c r="K34" s="31">
        <f>+'Annual Financial Data'!K36/'Annual Financial Data'!K74</f>
        <v>8.4626707132018204</v>
      </c>
      <c r="L34" s="31">
        <f>+'Annual Financial Data'!L36/'Annual Financial Data'!L74</f>
        <v>0.58865062625130549</v>
      </c>
      <c r="M34" s="31">
        <f>+'Annual Financial Data'!M36/'Annual Financial Data'!M74</f>
        <v>5.1284291631897423</v>
      </c>
      <c r="N34" s="31">
        <f>+'Annual Financial Data'!N36/'Annual Financial Data'!N74</f>
        <v>10.30891643520709</v>
      </c>
      <c r="O34" s="31">
        <f>+'Annual Financial Data'!O36/'Annual Financial Data'!O74</f>
        <v>1.33741194003354</v>
      </c>
      <c r="P34" s="31">
        <f>+'Annual Financial Data'!P36/'Annual Financial Data'!P74</f>
        <v>0.86765125945764365</v>
      </c>
      <c r="Q34" s="31">
        <f>+'Annual Financial Data'!Q36/'Annual Financial Data'!Q74</f>
        <v>4.6148774201282744E-2</v>
      </c>
      <c r="R34" s="31">
        <f>+'Annual Financial Data'!R36/'Annual Financial Data'!R74</f>
        <v>5.1487220733641989E-3</v>
      </c>
      <c r="S34" s="31">
        <f>+'Annual Financial Data'!S36/'Annual Financial Data'!S74</f>
        <v>1.118579539561376</v>
      </c>
      <c r="T34" s="31">
        <f>+'Annual Financial Data'!T36/'Annual Financial Data'!T74</f>
        <v>86.932592077831828</v>
      </c>
      <c r="U34" s="31">
        <f>+'Annual Financial Data'!U36/'Annual Financial Data'!U74</f>
        <v>6.480654039177594</v>
      </c>
      <c r="V34" s="31">
        <f>+'Annual Financial Data'!V36/'Annual Financial Data'!V74</f>
        <v>13.746381522873609</v>
      </c>
      <c r="W34" s="31">
        <f>+'Annual Financial Data'!W36/'Annual Financial Data'!W74</f>
        <v>0.56546734278283917</v>
      </c>
      <c r="X34" s="31">
        <f>+'Annual Financial Data'!X36/'Annual Financial Data'!X74</f>
        <v>2.7905904137066391</v>
      </c>
      <c r="Y34" s="31">
        <f>+'Annual Financial Data'!Y36/'Annual Financial Data'!Y74</f>
        <v>1.1525928635823197</v>
      </c>
      <c r="Z34" s="31">
        <f>+'Annual Financial Data'!Z36/'Annual Financial Data'!Z74</f>
        <v>6.0523776505991007</v>
      </c>
      <c r="AA34" s="31">
        <f>+'Annual Financial Data'!AA36/'Annual Financial Data'!AA74</f>
        <v>0.2556293461272317</v>
      </c>
      <c r="AB34" s="31">
        <f>+'Annual Financial Data'!AB36/'Annual Financial Data'!AB74</f>
        <v>2.0666458198094806</v>
      </c>
      <c r="AC34" s="31">
        <f>+'Annual Financial Data'!AC36/'Annual Financial Data'!AC74</f>
        <v>1.4973349508685112</v>
      </c>
      <c r="AD34" s="31">
        <f>+'Annual Financial Data'!AD36/'Annual Financial Data'!AD74</f>
        <v>4.7257039016392088</v>
      </c>
      <c r="AE34" s="31">
        <f>+'Annual Financial Data'!AE36/'Annual Financial Data'!AE74</f>
        <v>3.0887698290829593</v>
      </c>
      <c r="AF34" s="31">
        <f>+'Annual Financial Data'!AF36/'Annual Financial Data'!AF74</f>
        <v>2.8879553441713899</v>
      </c>
      <c r="AG34" s="31">
        <f>+'Annual Financial Data'!AG36/'Annual Financial Data'!AG74</f>
        <v>6.0098924731182795</v>
      </c>
      <c r="AH34" s="31">
        <f>+'Annual Financial Data'!AH36/'Annual Financial Data'!AH74</f>
        <v>3.1458723244972266</v>
      </c>
      <c r="AI34" s="31">
        <f>+'Annual Financial Data'!AI36/'Annual Financial Data'!AI74</f>
        <v>10.748352698556412</v>
      </c>
      <c r="AJ34" s="31">
        <f>+'Annual Financial Data'!AJ36/'Annual Financial Data'!AJ74</f>
        <v>7.5116564218108204</v>
      </c>
      <c r="AK34" s="31">
        <f>+'Annual Financial Data'!AK36/'Annual Financial Data'!AK74</f>
        <v>0.78238804900140546</v>
      </c>
      <c r="AL34" s="31">
        <f>+'Annual Financial Data'!AL36/'Annual Financial Data'!AL74</f>
        <v>1.6554702707192229E-2</v>
      </c>
      <c r="AM34" s="21" t="s">
        <v>207</v>
      </c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</row>
    <row r="35" spans="1:68" x14ac:dyDescent="0.2">
      <c r="A35" s="25" t="s">
        <v>183</v>
      </c>
      <c r="B35" s="33">
        <f>+'Annual Financial Data'!B36-'Annual Financial Data'!B74</f>
        <v>-101169</v>
      </c>
      <c r="C35" s="33">
        <f>+'Annual Financial Data'!C36-'Annual Financial Data'!C74</f>
        <v>139162</v>
      </c>
      <c r="D35" s="33">
        <f>+'Annual Financial Data'!D36-'Annual Financial Data'!D74</f>
        <v>43333</v>
      </c>
      <c r="E35" s="33">
        <f>+'Annual Financial Data'!E36-'Annual Financial Data'!E74</f>
        <v>7570834</v>
      </c>
      <c r="F35" s="33">
        <f>+'Annual Financial Data'!F36-'Annual Financial Data'!F74</f>
        <v>51506</v>
      </c>
      <c r="G35" s="33">
        <f>+'Annual Financial Data'!G36-'Annual Financial Data'!G74</f>
        <v>-5842</v>
      </c>
      <c r="H35" s="33">
        <f>+'Annual Financial Data'!H36-'Annual Financial Data'!H74</f>
        <v>4258099</v>
      </c>
      <c r="I35" s="33">
        <f>+'Annual Financial Data'!I36-'Annual Financial Data'!I74</f>
        <v>598827</v>
      </c>
      <c r="J35" s="33">
        <f>+'Annual Financial Data'!J36-'Annual Financial Data'!J74</f>
        <v>324678</v>
      </c>
      <c r="K35" s="33">
        <f>+'Annual Financial Data'!K36-'Annual Financial Data'!K74</f>
        <v>49179</v>
      </c>
      <c r="L35" s="33">
        <f>+'Annual Financial Data'!L36-'Annual Financial Data'!L74</f>
        <v>-5205948</v>
      </c>
      <c r="M35" s="33">
        <f>+'Annual Financial Data'!M36-'Annual Financial Data'!M74</f>
        <v>4131092</v>
      </c>
      <c r="N35" s="33">
        <f>+'Annual Financial Data'!N36-'Annual Financial Data'!N74</f>
        <v>3344824</v>
      </c>
      <c r="O35" s="33">
        <f>+'Annual Financial Data'!O36-'Annual Financial Data'!O74</f>
        <v>3120803</v>
      </c>
      <c r="P35" s="33">
        <f>+'Annual Financial Data'!P36-'Annual Financial Data'!P74</f>
        <v>-57917</v>
      </c>
      <c r="Q35" s="33">
        <f>+'Annual Financial Data'!Q36-'Annual Financial Data'!Q74</f>
        <v>-159131</v>
      </c>
      <c r="R35" s="33">
        <f>+'Annual Financial Data'!R36-'Annual Financial Data'!R74</f>
        <v>-2736037</v>
      </c>
      <c r="S35" s="33">
        <f>+'Annual Financial Data'!S36-'Annual Financial Data'!S74</f>
        <v>3685897</v>
      </c>
      <c r="T35" s="33">
        <f>+'Annual Financial Data'!T36-'Annual Financial Data'!T74</f>
        <v>1607541</v>
      </c>
      <c r="U35" s="33">
        <f>+'Annual Financial Data'!U36-'Annual Financial Data'!U74</f>
        <v>812496</v>
      </c>
      <c r="V35" s="33">
        <f>+'Annual Financial Data'!V36-'Annual Financial Data'!V74</f>
        <v>21310739</v>
      </c>
      <c r="W35" s="33">
        <f>+'Annual Financial Data'!W36-'Annual Financial Data'!W74</f>
        <v>-366590</v>
      </c>
      <c r="X35" s="33">
        <f>+'Annual Financial Data'!X36-'Annual Financial Data'!X74</f>
        <v>2752150</v>
      </c>
      <c r="Y35" s="33">
        <f>+'Annual Financial Data'!Y36-'Annual Financial Data'!Y74</f>
        <v>23358</v>
      </c>
      <c r="Z35" s="33">
        <f>+'Annual Financial Data'!Z36-'Annual Financial Data'!Z74</f>
        <v>11680506</v>
      </c>
      <c r="AA35" s="33">
        <f>+'Annual Financial Data'!AA36-'Annual Financial Data'!AA74</f>
        <v>-9489977</v>
      </c>
      <c r="AB35" s="33">
        <f>+'Annual Financial Data'!AB36-'Annual Financial Data'!AB74</f>
        <v>1303022</v>
      </c>
      <c r="AC35" s="33">
        <f>+'Annual Financial Data'!AC36-'Annual Financial Data'!AC74</f>
        <v>217685</v>
      </c>
      <c r="AD35" s="33">
        <f>+'Annual Financial Data'!AD36-'Annual Financial Data'!AD74</f>
        <v>22552524</v>
      </c>
      <c r="AE35" s="33">
        <f>+'Annual Financial Data'!AE36-'Annual Financial Data'!AE74</f>
        <v>686940</v>
      </c>
      <c r="AF35" s="33">
        <f>+'Annual Financial Data'!AF36-'Annual Financial Data'!AF74</f>
        <v>11810082</v>
      </c>
      <c r="AG35" s="33">
        <f>+'Annual Financial Data'!AG36-'Annual Financial Data'!AG74</f>
        <v>11648</v>
      </c>
      <c r="AH35" s="33">
        <f>+'Annual Financial Data'!AH36-'Annual Financial Data'!AH74</f>
        <v>504486</v>
      </c>
      <c r="AI35" s="33">
        <f>+'Annual Financial Data'!AI36-'Annual Financial Data'!AI74</f>
        <v>193807</v>
      </c>
      <c r="AJ35" s="33">
        <f>+'Annual Financial Data'!AJ36-'Annual Financial Data'!AJ74</f>
        <v>34917885</v>
      </c>
      <c r="AK35" s="33">
        <f>+'Annual Financial Data'!AK36-'Annual Financial Data'!AK74</f>
        <v>-3660732</v>
      </c>
      <c r="AL35" s="33">
        <f>+'Annual Financial Data'!AL36-'Annual Financial Data'!AL74</f>
        <v>-1113027</v>
      </c>
      <c r="AM35" s="21" t="s">
        <v>206</v>
      </c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</row>
    <row r="36" spans="1:68" x14ac:dyDescent="0.2">
      <c r="A36" s="41"/>
      <c r="AM36" s="4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Hiba Saqallah</dc:creator>
  <cp:lastModifiedBy>Hiba Saqallah</cp:lastModifiedBy>
  <dcterms:created xsi:type="dcterms:W3CDTF">2023-08-14T05:48:13Z</dcterms:created>
  <dcterms:modified xsi:type="dcterms:W3CDTF">2025-07-24T08:38:29Z</dcterms:modified>
</cp:coreProperties>
</file>